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65" tabRatio="476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Excel_BuiltIn__FilterDatabase" localSheetId="0">'Tabelle1'!#REF!</definedName>
  </definedNames>
  <calcPr fullCalcOnLoad="1"/>
</workbook>
</file>

<file path=xl/sharedStrings.xml><?xml version="1.0" encoding="utf-8"?>
<sst xmlns="http://schemas.openxmlformats.org/spreadsheetml/2006/main" count="615" uniqueCount="386">
  <si>
    <t>Name</t>
  </si>
  <si>
    <t>Vorname</t>
  </si>
  <si>
    <t>Ort</t>
  </si>
  <si>
    <t>Jahrgang</t>
  </si>
  <si>
    <t>Nation</t>
  </si>
  <si>
    <t>Nummer</t>
  </si>
  <si>
    <t>Summe</t>
  </si>
  <si>
    <t>Durchschnitt</t>
  </si>
  <si>
    <t>altersbereinigt</t>
  </si>
  <si>
    <t>Alter</t>
  </si>
  <si>
    <t>Faktor</t>
  </si>
  <si>
    <t>Dieter</t>
  </si>
  <si>
    <t>GER</t>
  </si>
  <si>
    <t>Bangert</t>
  </si>
  <si>
    <t>Klaus</t>
  </si>
  <si>
    <t>Bargfeld-Stegen</t>
  </si>
  <si>
    <t>Baumgarten</t>
  </si>
  <si>
    <t>Karl-Wolfgang</t>
  </si>
  <si>
    <t>Weye</t>
  </si>
  <si>
    <t>Berka</t>
  </si>
  <si>
    <t>Frank</t>
  </si>
  <si>
    <t>Hamburg</t>
  </si>
  <si>
    <t>Thomas</t>
  </si>
  <si>
    <t>Hannover</t>
  </si>
  <si>
    <t>Bernath</t>
  </si>
  <si>
    <t>Wolfgang</t>
  </si>
  <si>
    <t>Waldbreitbach</t>
  </si>
  <si>
    <t>Jürgen</t>
  </si>
  <si>
    <t>Stefan</t>
  </si>
  <si>
    <t>Berlin</t>
  </si>
  <si>
    <t>Bieler</t>
  </si>
  <si>
    <t>Michael</t>
  </si>
  <si>
    <t>Jana</t>
  </si>
  <si>
    <t>Blumenroth</t>
  </si>
  <si>
    <t>Frankfurt/Main</t>
  </si>
  <si>
    <t>Bogacz</t>
  </si>
  <si>
    <t>Rico</t>
  </si>
  <si>
    <t>Delmenhorst</t>
  </si>
  <si>
    <t>Böttjer</t>
  </si>
  <si>
    <t>Winfried</t>
  </si>
  <si>
    <t>Bremen</t>
  </si>
  <si>
    <t>Bremer</t>
  </si>
  <si>
    <t>Andreas</t>
  </si>
  <si>
    <t>Witten</t>
  </si>
  <si>
    <t>Britz</t>
  </si>
  <si>
    <t>Werner</t>
  </si>
  <si>
    <t>Aurich</t>
  </si>
  <si>
    <t>Bultmann</t>
  </si>
  <si>
    <t>Asendorf</t>
  </si>
  <si>
    <t>Cavaleiro Prof. Dr.</t>
  </si>
  <si>
    <t>Claudia</t>
  </si>
  <si>
    <t>Viersen</t>
  </si>
  <si>
    <t>Cavaleiro</t>
  </si>
  <si>
    <t>Peer</t>
  </si>
  <si>
    <t>Chittka, Dr.</t>
  </si>
  <si>
    <t>Jörg</t>
  </si>
  <si>
    <t>Ratingen</t>
  </si>
  <si>
    <t>de Vries</t>
  </si>
  <si>
    <t>Bennie</t>
  </si>
  <si>
    <t>Stadskanaal</t>
  </si>
  <si>
    <t>NED</t>
  </si>
  <si>
    <t>Kaltenkirchen</t>
  </si>
  <si>
    <t>Decius, Dr.</t>
  </si>
  <si>
    <t>Karl-Walter</t>
  </si>
  <si>
    <t>Bünde</t>
  </si>
  <si>
    <t>Dembeck</t>
  </si>
  <si>
    <t>Ralf</t>
  </si>
  <si>
    <t>Dolezych</t>
  </si>
  <si>
    <t>Steve</t>
  </si>
  <si>
    <t>Obernholz</t>
  </si>
  <si>
    <t>Uwe</t>
  </si>
  <si>
    <t>Eberle</t>
  </si>
  <si>
    <t>Dietrich</t>
  </si>
  <si>
    <t>Seevetal</t>
  </si>
  <si>
    <t>Eichner</t>
  </si>
  <si>
    <t>Sigrid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</si>
  <si>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</si>
  <si>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</si>
  <si>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</si>
  <si>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</si>
  <si>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</si>
  <si>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</si>
  <si>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</si>
  <si>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</si>
  <si>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</si>
  <si>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</si>
  <si>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Fischer</t>
  </si>
  <si>
    <t>Marc</t>
  </si>
  <si>
    <t>Salzgitter</t>
  </si>
  <si>
    <t>Franck</t>
  </si>
  <si>
    <t>Arne</t>
  </si>
  <si>
    <t>Froonhoff</t>
  </si>
  <si>
    <t>Rob</t>
  </si>
  <si>
    <t>Amersfoort</t>
  </si>
  <si>
    <t>Frühauf</t>
  </si>
  <si>
    <t>Sylvia</t>
  </si>
  <si>
    <t>Bissendorf</t>
  </si>
  <si>
    <t>Gargano</t>
  </si>
  <si>
    <t>Angela</t>
  </si>
  <si>
    <t>Barletta</t>
  </si>
  <si>
    <t>ITA</t>
  </si>
  <si>
    <t>Manfred</t>
  </si>
  <si>
    <t>Gickler Dr.</t>
  </si>
  <si>
    <t>Lahnstein</t>
  </si>
  <si>
    <t>Gerlach</t>
  </si>
  <si>
    <t>Bergkamen</t>
  </si>
  <si>
    <t>Gieler Prof. Dr.</t>
  </si>
  <si>
    <t>Bad Neuenahr</t>
  </si>
  <si>
    <t>Gierse</t>
  </si>
  <si>
    <t>Gerold</t>
  </si>
  <si>
    <t>Wildeshausen</t>
  </si>
  <si>
    <t>Graubner</t>
  </si>
  <si>
    <t>Rolf</t>
  </si>
  <si>
    <t>Gröhn</t>
  </si>
  <si>
    <t>Beate</t>
  </si>
  <si>
    <t xml:space="preserve">Kaltenkirchen </t>
  </si>
  <si>
    <t>Köln</t>
  </si>
  <si>
    <t>Haase</t>
  </si>
  <si>
    <t>Falko</t>
  </si>
  <si>
    <t>Haschen</t>
  </si>
  <si>
    <t>Kassel</t>
  </si>
  <si>
    <t>Hantscher</t>
  </si>
  <si>
    <t>Suhl-Heinrichs</t>
  </si>
  <si>
    <t>Häsler</t>
  </si>
  <si>
    <t>Olaf</t>
  </si>
  <si>
    <t>Peter</t>
  </si>
  <si>
    <t>Rheine</t>
  </si>
  <si>
    <t>Hesse</t>
  </si>
  <si>
    <t>Jörn</t>
  </si>
  <si>
    <t>Freden</t>
  </si>
  <si>
    <t>Heitfeldt</t>
  </si>
  <si>
    <t>Ulrich</t>
  </si>
  <si>
    <t>Hohenhameln</t>
  </si>
  <si>
    <t>Henke Dr.</t>
  </si>
  <si>
    <t>Volkmar</t>
  </si>
  <si>
    <t>Heyer</t>
  </si>
  <si>
    <t>Hermann</t>
  </si>
  <si>
    <t>Winningen</t>
  </si>
  <si>
    <t>Günter</t>
  </si>
  <si>
    <t>Torsten</t>
  </si>
  <si>
    <t>Jens</t>
  </si>
  <si>
    <t>Honing</t>
  </si>
  <si>
    <t>Gijs</t>
  </si>
  <si>
    <t xml:space="preserve">Blokker </t>
  </si>
  <si>
    <t>Hinz</t>
  </si>
  <si>
    <t>Doris</t>
  </si>
  <si>
    <t xml:space="preserve">Eckernförde  </t>
  </si>
  <si>
    <t>Höper</t>
  </si>
  <si>
    <t>Hanno</t>
  </si>
  <si>
    <t>Lensahn</t>
  </si>
  <si>
    <t>Hottas</t>
  </si>
  <si>
    <t>Christian</t>
  </si>
  <si>
    <t>Hussel</t>
  </si>
  <si>
    <t>Patrick</t>
  </si>
  <si>
    <t>Springe</t>
  </si>
  <si>
    <t>Hunhold</t>
  </si>
  <si>
    <t>Rathenow</t>
  </si>
  <si>
    <t>Isman</t>
  </si>
  <si>
    <t>Dehen</t>
  </si>
  <si>
    <t>Aachen</t>
  </si>
  <si>
    <t>AUT</t>
  </si>
  <si>
    <t>Jaekel</t>
  </si>
  <si>
    <t>Christop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</si>
  <si>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</si>
  <si>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</si>
  <si>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</si>
  <si>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</si>
  <si>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</si>
  <si>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</si>
  <si>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</si>
  <si>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</si>
  <si>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</si>
  <si>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Kerkenbusch</t>
  </si>
  <si>
    <t>Oberhausen</t>
  </si>
  <si>
    <t>Kiene</t>
  </si>
  <si>
    <t>Northeim</t>
  </si>
  <si>
    <t>Kröling</t>
  </si>
  <si>
    <t>Matthias</t>
  </si>
  <si>
    <t>Körner</t>
  </si>
  <si>
    <t>Leipzig</t>
  </si>
  <si>
    <t>Klatt</t>
  </si>
  <si>
    <t>Dirk</t>
  </si>
  <si>
    <t>Montabaur</t>
  </si>
  <si>
    <t>Detlef</t>
  </si>
  <si>
    <t>Leverkusen</t>
  </si>
  <si>
    <t>Kloss</t>
  </si>
  <si>
    <t>Ingo</t>
  </si>
  <si>
    <t>Koenig</t>
  </si>
  <si>
    <t>Stade</t>
  </si>
  <si>
    <t>Koczor</t>
  </si>
  <si>
    <t>Carsten</t>
  </si>
  <si>
    <t>Kreuztal</t>
  </si>
  <si>
    <t>Köhn</t>
  </si>
  <si>
    <t>Erika</t>
  </si>
  <si>
    <t>Tangstedt</t>
  </si>
  <si>
    <t>Kortyka</t>
  </si>
  <si>
    <t>Joachim</t>
  </si>
  <si>
    <t>Speyer</t>
  </si>
  <si>
    <t>Sara</t>
  </si>
  <si>
    <t>Kühl</t>
  </si>
  <si>
    <t>Sabine</t>
  </si>
  <si>
    <t>Alveslohe</t>
  </si>
  <si>
    <t>Kuhlmey Dr.</t>
  </si>
  <si>
    <t>Oldenburg</t>
  </si>
  <si>
    <t>Kuhn</t>
  </si>
  <si>
    <t>Sylke</t>
  </si>
  <si>
    <t>Kummer</t>
  </si>
  <si>
    <t>Laig</t>
  </si>
  <si>
    <t>Lengerich</t>
  </si>
  <si>
    <t>Martin</t>
  </si>
  <si>
    <t>Liegmann</t>
  </si>
  <si>
    <t>Osnabrück</t>
  </si>
  <si>
    <t>Lietz</t>
  </si>
  <si>
    <t>Loeber</t>
  </si>
  <si>
    <t>Bornheim</t>
  </si>
  <si>
    <t>Löher</t>
  </si>
  <si>
    <t>Burkhard</t>
  </si>
  <si>
    <t>Wedel</t>
  </si>
  <si>
    <t>Makuszies</t>
  </si>
  <si>
    <t>Bodo</t>
  </si>
  <si>
    <t>Mantel</t>
  </si>
  <si>
    <t>Fellbach</t>
  </si>
  <si>
    <t>Mehl</t>
  </si>
  <si>
    <t>Wojciech Piotr</t>
  </si>
  <si>
    <t>Stockelsdorf</t>
  </si>
  <si>
    <t>Meikstat</t>
  </si>
  <si>
    <t>Gunnar</t>
  </si>
  <si>
    <t>Klaus-Peter</t>
  </si>
  <si>
    <t>Mintgen</t>
  </si>
  <si>
    <t>Dietmar</t>
  </si>
  <si>
    <t>Nickenich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</si>
  <si>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</si>
  <si>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</si>
  <si>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</si>
  <si>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</si>
  <si>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</si>
  <si>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</si>
  <si>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</si>
  <si>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</si>
  <si>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</si>
  <si>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</si>
  <si>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</si>
  <si>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</t>
  </si>
  <si>
    <t>Bernd</t>
  </si>
  <si>
    <t>Vellmar</t>
  </si>
  <si>
    <t>Neumeister</t>
  </si>
  <si>
    <t>Gladenbach</t>
  </si>
  <si>
    <t>Orth</t>
  </si>
  <si>
    <t>Peemöller</t>
  </si>
  <si>
    <t xml:space="preserve">Sven </t>
  </si>
  <si>
    <t>Bad Oldesloe</t>
  </si>
  <si>
    <t>Pilz</t>
  </si>
  <si>
    <t>Markus</t>
  </si>
  <si>
    <t>Bad Driburg</t>
  </si>
  <si>
    <t>Preine</t>
  </si>
  <si>
    <t>Gerrit</t>
  </si>
  <si>
    <t>Bomlitz</t>
  </si>
  <si>
    <t>Ramthun</t>
  </si>
  <si>
    <t>Martina</t>
  </si>
  <si>
    <t>Radzuweit</t>
  </si>
  <si>
    <t>Christoph</t>
  </si>
  <si>
    <t>Rehers, Dr.</t>
  </si>
  <si>
    <t>Hans-Werner</t>
  </si>
  <si>
    <t>Reich</t>
  </si>
  <si>
    <t>Ahnatal</t>
  </si>
  <si>
    <t>SUI</t>
  </si>
  <si>
    <t>Reinhard-Miltz</t>
  </si>
  <si>
    <t xml:space="preserve">Gerhard </t>
  </si>
  <si>
    <t>Kreuzlingen</t>
  </si>
  <si>
    <t>Riedel</t>
  </si>
  <si>
    <t>Roßleben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</si>
  <si>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</si>
  <si>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</si>
  <si>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</si>
  <si>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</si>
  <si>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</si>
  <si>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</si>
  <si>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</si>
  <si>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</si>
  <si>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</si>
  <si>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Rosieka</t>
  </si>
  <si>
    <t>Helmut</t>
  </si>
  <si>
    <t>Sagasser</t>
  </si>
  <si>
    <t>Mario</t>
  </si>
  <si>
    <t>Henstedt-Ulzburg</t>
  </si>
  <si>
    <t>Sandelmann</t>
  </si>
  <si>
    <t>Wilhelmshaven</t>
  </si>
  <si>
    <t>Monika</t>
  </si>
  <si>
    <t>Schacht</t>
  </si>
  <si>
    <t>Norderstedt</t>
  </si>
  <si>
    <t>Scheper</t>
  </si>
  <si>
    <t>Thorsten</t>
  </si>
  <si>
    <t>Langförden</t>
  </si>
  <si>
    <t>Schremmer</t>
  </si>
  <si>
    <t>Gerd</t>
  </si>
  <si>
    <t>Plauen</t>
  </si>
  <si>
    <t>Schroeder</t>
  </si>
  <si>
    <t>Christine</t>
  </si>
  <si>
    <t>Schulz</t>
  </si>
  <si>
    <t>Barsinghausen</t>
  </si>
  <si>
    <t>Schütte</t>
  </si>
  <si>
    <t>Heinrich</t>
  </si>
  <si>
    <t>Nordstemmen</t>
  </si>
  <si>
    <t>Slaaf</t>
  </si>
  <si>
    <t>Sjoerd</t>
  </si>
  <si>
    <t>Groningen</t>
  </si>
  <si>
    <t>Roman</t>
  </si>
  <si>
    <t>Spieker</t>
  </si>
  <si>
    <t xml:space="preserve">Johann </t>
  </si>
  <si>
    <t>Laar</t>
  </si>
  <si>
    <t>Spiekermann</t>
  </si>
  <si>
    <t>Melle</t>
  </si>
  <si>
    <t>Spatz</t>
  </si>
  <si>
    <t>Erik</t>
  </si>
  <si>
    <t>Steckel</t>
  </si>
  <si>
    <t>Stohldreier</t>
  </si>
  <si>
    <t>Stoll</t>
  </si>
  <si>
    <t>Offenburg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</si>
  <si>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</si>
  <si>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</si>
  <si>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</si>
  <si>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</si>
  <si>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</si>
  <si>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</si>
  <si>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</si>
  <si>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</si>
  <si>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</si>
  <si>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</si>
  <si>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Esslingen</t>
  </si>
  <si>
    <t>Vajen</t>
  </si>
  <si>
    <t>Heino</t>
  </si>
  <si>
    <t>Osterholz-Scharmbeck</t>
  </si>
  <si>
    <t>von Palombini</t>
  </si>
  <si>
    <t>Jobst</t>
  </si>
  <si>
    <t>Bückeburg</t>
  </si>
  <si>
    <t>Steinfurt</t>
  </si>
  <si>
    <t>Weber</t>
  </si>
  <si>
    <t>Wenzel Dr.</t>
  </si>
  <si>
    <t>Dortmund</t>
  </si>
  <si>
    <t>Factors WMA and USATF, 2015</t>
  </si>
  <si>
    <t>Factors WMA and USATF, 2013</t>
  </si>
  <si>
    <t>Marathon</t>
  </si>
  <si>
    <t>Men</t>
  </si>
  <si>
    <t>Women</t>
  </si>
  <si>
    <t>Barz</t>
  </si>
  <si>
    <t>Inka</t>
  </si>
  <si>
    <t>Neu Wulmstorf</t>
  </si>
  <si>
    <t>Neugebauer</t>
  </si>
  <si>
    <t>Katrin</t>
  </si>
  <si>
    <t>Stadthagen</t>
  </si>
  <si>
    <t>Bad Hersfeld</t>
  </si>
  <si>
    <t>Treiber</t>
  </si>
  <si>
    <t>Heidelberg</t>
  </si>
  <si>
    <t>Hahn</t>
  </si>
  <si>
    <t>Alexander</t>
  </si>
  <si>
    <t>Javed</t>
  </si>
  <si>
    <t>Rheda-Wiedenbrück</t>
  </si>
  <si>
    <t>Danger</t>
  </si>
  <si>
    <t xml:space="preserve">Dehling </t>
  </si>
  <si>
    <t>Sascha</t>
  </si>
  <si>
    <t>Luther</t>
  </si>
  <si>
    <t>Heiko</t>
  </si>
  <si>
    <t>Neunkirchen am Brand</t>
  </si>
  <si>
    <t>August</t>
  </si>
  <si>
    <t>Karsten</t>
  </si>
  <si>
    <t>Factors WMA and USATF, 2020</t>
  </si>
  <si>
    <t>Köhler</t>
  </si>
  <si>
    <t>Tom</t>
  </si>
  <si>
    <t>GeR</t>
  </si>
  <si>
    <t>Heidemann</t>
  </si>
  <si>
    <t>Udo</t>
  </si>
  <si>
    <t>Bielefeld</t>
  </si>
  <si>
    <t>Deifuß, Dr.</t>
  </si>
  <si>
    <t>Holger</t>
  </si>
  <si>
    <t>Ascheberg</t>
  </si>
  <si>
    <t>Reddert</t>
  </si>
  <si>
    <t>Anja</t>
  </si>
  <si>
    <t>Bergisch Gladbach</t>
  </si>
  <si>
    <t>Geestland</t>
  </si>
  <si>
    <t>Breer</t>
  </si>
  <si>
    <t>Pater Tobias</t>
  </si>
  <si>
    <t>Duisburg</t>
  </si>
  <si>
    <t>Gino</t>
  </si>
  <si>
    <t>Paolo Francesco</t>
  </si>
  <si>
    <t>Novara</t>
  </si>
  <si>
    <t xml:space="preserve">                                                                                                "Best of Five"  2020                                                                                                                                              Michael Kiene, 15.01.2021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</si>
</sst>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:ss"/>
    <numFmt numFmtId="166" formatCode="[hh]:mm"/>
    <numFmt numFmtId="167" formatCode="0.0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1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1" fontId="2" fillId="0" borderId="0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167" fontId="1" fillId="0" borderId="10" xfId="0" applyNumberFormat="1" applyFont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shrinkToFit="1"/>
    </xf>
    <xf numFmtId="21" fontId="1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367"/>
  <sheetViews>
    <sheetView tabSelected="1" zoomScale="150" zoomScaleNormal="150" zoomScalePageLayoutView="0" workbookViewId="0" topLeftCell="A1">
      <selection activeCell="A5" sqref="A5"/>
    </sheetView>
  </sheetViews>
  <sheetFormatPr defaultColWidth="10.8515625" defaultRowHeight="15"/>
  <cols>
    <col min="1" max="1" width="13.7109375" style="1" customWidth="1"/>
    <col min="2" max="2" width="10.28125" style="1" customWidth="1"/>
    <col min="3" max="3" width="14.00390625" style="2" customWidth="1"/>
    <col min="4" max="4" width="8.28125" style="3" customWidth="1"/>
    <col min="5" max="5" width="5.8515625" style="3" customWidth="1"/>
    <col min="6" max="6" width="7.8515625" style="3" customWidth="1"/>
    <col min="7" max="7" width="8.140625" style="4" customWidth="1"/>
    <col min="8" max="11" width="7.28125" style="4" customWidth="1"/>
    <col min="12" max="12" width="7.140625" style="5" customWidth="1"/>
    <col min="13" max="13" width="11.00390625" style="5" customWidth="1"/>
    <col min="14" max="14" width="13.00390625" style="6" customWidth="1"/>
    <col min="15" max="15" width="5.421875" style="1" hidden="1" customWidth="1"/>
    <col min="16" max="16" width="0" style="1" hidden="1" customWidth="1"/>
    <col min="17" max="16384" width="10.8515625" style="1" customWidth="1"/>
  </cols>
  <sheetData>
    <row r="1" ht="6.75" customHeight="1"/>
    <row r="2" spans="1:14" ht="12.75">
      <c r="A2" s="72" t="s">
        <v>385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3" ht="6.75" customHeight="1">
      <c r="A3" s="7"/>
      <c r="B3" s="8"/>
      <c r="C3" s="9"/>
      <c r="D3" s="8"/>
      <c r="E3" s="8"/>
      <c r="F3" s="8"/>
      <c r="G3" s="10"/>
      <c r="H3" s="10"/>
      <c r="I3" s="10"/>
      <c r="J3" s="10"/>
      <c r="K3" s="10"/>
      <c r="L3" s="11"/>
      <c r="M3" s="11"/>
    </row>
    <row r="4" spans="1:16" ht="12.75">
      <c r="A4" s="12" t="s">
        <v>0</v>
      </c>
      <c r="B4" s="12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L4" s="5" t="s">
        <v>6</v>
      </c>
      <c r="M4" s="5" t="s">
        <v>7</v>
      </c>
      <c r="N4" s="15" t="s">
        <v>8</v>
      </c>
      <c r="O4" s="5" t="s">
        <v>9</v>
      </c>
      <c r="P4" s="16" t="s">
        <v>10</v>
      </c>
    </row>
    <row r="5" spans="1:6" ht="12.75">
      <c r="A5" s="12"/>
      <c r="B5" s="12"/>
      <c r="C5" s="13"/>
      <c r="D5" s="14"/>
      <c r="E5" s="14"/>
      <c r="F5" s="14"/>
    </row>
    <row r="6" spans="1:19" ht="12" customHeight="1">
      <c r="A6" s="17" t="s">
        <v>54</v>
      </c>
      <c r="B6" s="17" t="s">
        <v>55</v>
      </c>
      <c r="C6" s="17" t="s">
        <v>56</v>
      </c>
      <c r="D6" s="19">
        <v>1964</v>
      </c>
      <c r="E6" s="18" t="s">
        <v>12</v>
      </c>
      <c r="F6" s="19">
        <v>451</v>
      </c>
      <c r="G6" s="20">
        <v>0.13341435185185185</v>
      </c>
      <c r="H6" s="20">
        <v>0.1375925925925926</v>
      </c>
      <c r="I6" s="20">
        <v>0.13761574074074076</v>
      </c>
      <c r="J6" s="20">
        <v>0.14063657407407407</v>
      </c>
      <c r="K6" s="20">
        <v>0.14108796296296297</v>
      </c>
      <c r="L6" s="21">
        <f>SUM(G6:K6)</f>
        <v>0.6903472222222222</v>
      </c>
      <c r="M6" s="22">
        <f>L6/5</f>
        <v>0.13806944444444444</v>
      </c>
      <c r="N6" s="23">
        <f>M6*P6</f>
        <v>0.11675152222222222</v>
      </c>
      <c r="O6" s="63">
        <f>2020-D6</f>
        <v>56</v>
      </c>
      <c r="P6" s="25">
        <f>VLOOKUP(O6,Tabelle2!$A$5:$E$87,2)</f>
        <v>0.8456</v>
      </c>
      <c r="Q6" s="28"/>
      <c r="R6" s="28"/>
      <c r="S6" s="33"/>
    </row>
    <row r="7" spans="1:19" ht="12" customHeight="1">
      <c r="A7" s="65" t="s">
        <v>357</v>
      </c>
      <c r="B7" s="65" t="s">
        <v>20</v>
      </c>
      <c r="C7" s="65" t="s">
        <v>21</v>
      </c>
      <c r="D7" s="66">
        <v>1964</v>
      </c>
      <c r="E7" s="64" t="s">
        <v>12</v>
      </c>
      <c r="F7" s="64">
        <v>521</v>
      </c>
      <c r="G7" s="20">
        <v>0.13774305555555555</v>
      </c>
      <c r="H7" s="20">
        <v>0.13975694444444445</v>
      </c>
      <c r="I7" s="20">
        <v>0.1421412037037037</v>
      </c>
      <c r="J7" s="20">
        <v>0.1452199074074074</v>
      </c>
      <c r="K7" s="20">
        <v>0.14694444444444446</v>
      </c>
      <c r="L7" s="21">
        <f>SUM(G7:K7)</f>
        <v>0.7118055555555555</v>
      </c>
      <c r="M7" s="22">
        <f>L7/5</f>
        <v>0.1423611111111111</v>
      </c>
      <c r="N7" s="23">
        <f>M7*P7</f>
        <v>0.12038055555555555</v>
      </c>
      <c r="O7" s="63">
        <f>2020-D7</f>
        <v>56</v>
      </c>
      <c r="P7" s="25">
        <f>VLOOKUP(O7,Tabelle2!$A$5:$E$87,2)</f>
        <v>0.8456</v>
      </c>
      <c r="Q7" s="28"/>
      <c r="R7" s="28"/>
      <c r="S7" s="33"/>
    </row>
    <row r="8" spans="1:23" ht="12" customHeight="1">
      <c r="A8" s="17" t="s">
        <v>312</v>
      </c>
      <c r="B8" s="17" t="s">
        <v>313</v>
      </c>
      <c r="C8" s="29" t="s">
        <v>21</v>
      </c>
      <c r="D8" s="19">
        <v>1970</v>
      </c>
      <c r="E8" s="18" t="s">
        <v>12</v>
      </c>
      <c r="F8" s="19">
        <v>505</v>
      </c>
      <c r="G8" s="20">
        <v>0.124375</v>
      </c>
      <c r="H8" s="20">
        <v>0.13703703703703704</v>
      </c>
      <c r="I8" s="20">
        <v>0.13743055555555556</v>
      </c>
      <c r="J8" s="20">
        <v>0.1380902777777778</v>
      </c>
      <c r="K8" s="20">
        <v>0.13868055555555556</v>
      </c>
      <c r="L8" s="21">
        <f>SUM(G8:K8)</f>
        <v>0.675613425925926</v>
      </c>
      <c r="M8" s="22">
        <f>L8/5</f>
        <v>0.1351226851851852</v>
      </c>
      <c r="N8" s="23">
        <f>M8*P8</f>
        <v>0.12055645972222223</v>
      </c>
      <c r="O8" s="63">
        <f>2020-D8</f>
        <v>50</v>
      </c>
      <c r="P8" s="25">
        <f>VLOOKUP(O8,Tabelle2!$A$5:$E$87,2)</f>
        <v>0.8922</v>
      </c>
      <c r="Q8" s="25"/>
      <c r="R8" s="25"/>
      <c r="S8" s="25"/>
      <c r="T8" s="53"/>
      <c r="U8" s="53"/>
      <c r="V8" s="53"/>
      <c r="W8" s="53"/>
    </row>
    <row r="9" spans="1:23" ht="12" customHeight="1">
      <c r="A9" s="26" t="s">
        <v>47</v>
      </c>
      <c r="B9" s="26" t="s">
        <v>27</v>
      </c>
      <c r="C9" s="32" t="s">
        <v>48</v>
      </c>
      <c r="D9" s="19">
        <v>1961</v>
      </c>
      <c r="E9" s="18" t="s">
        <v>12</v>
      </c>
      <c r="F9" s="28">
        <v>438</v>
      </c>
      <c r="G9" s="20">
        <v>0.14555555555555555</v>
      </c>
      <c r="H9" s="20">
        <v>0.14650462962962962</v>
      </c>
      <c r="I9" s="20">
        <v>0.14741898148148147</v>
      </c>
      <c r="J9" s="20">
        <v>0.14927083333333332</v>
      </c>
      <c r="K9" s="20">
        <v>0.1504398148148148</v>
      </c>
      <c r="L9" s="21">
        <f>SUM(G9:K9)</f>
        <v>0.7391898148148148</v>
      </c>
      <c r="M9" s="22">
        <f>L9/5</f>
        <v>0.14783796296296298</v>
      </c>
      <c r="N9" s="23">
        <f>M9*P9</f>
        <v>0.12155237314814817</v>
      </c>
      <c r="O9" s="63">
        <f>2020-D9</f>
        <v>59</v>
      </c>
      <c r="P9" s="25">
        <f>VLOOKUP(O9,Tabelle2!$A$5:$E$87,2)</f>
        <v>0.8222</v>
      </c>
      <c r="Q9" s="28"/>
      <c r="R9" s="28"/>
      <c r="S9" s="33"/>
      <c r="T9" s="24"/>
      <c r="U9" s="24"/>
      <c r="V9" s="24"/>
      <c r="W9" s="24"/>
    </row>
    <row r="10" spans="1:18" ht="12" customHeight="1">
      <c r="A10" s="17" t="s">
        <v>127</v>
      </c>
      <c r="B10" s="17" t="s">
        <v>128</v>
      </c>
      <c r="C10" s="17" t="s">
        <v>129</v>
      </c>
      <c r="D10" s="18">
        <v>1974</v>
      </c>
      <c r="E10" s="19" t="s">
        <v>12</v>
      </c>
      <c r="F10" s="19">
        <v>488</v>
      </c>
      <c r="G10" s="20">
        <v>0.12976851851851853</v>
      </c>
      <c r="H10" s="20">
        <v>0.13291666666666666</v>
      </c>
      <c r="I10" s="20">
        <v>0.13675925925925927</v>
      </c>
      <c r="J10" s="20">
        <v>0.13866898148148146</v>
      </c>
      <c r="K10" s="20">
        <v>0.1398148148148148</v>
      </c>
      <c r="L10" s="21">
        <f>SUM(G10:K10)</f>
        <v>0.6779282407407408</v>
      </c>
      <c r="M10" s="22">
        <f>L10/5</f>
        <v>0.13558564814814816</v>
      </c>
      <c r="N10" s="23">
        <f>M10*P10</f>
        <v>0.12519978750000002</v>
      </c>
      <c r="O10" s="63">
        <f>2020-D10</f>
        <v>46</v>
      </c>
      <c r="P10" s="25">
        <f>VLOOKUP(O10,Tabelle2!$A$5:$E$87,2)</f>
        <v>0.9234</v>
      </c>
      <c r="Q10" s="30"/>
      <c r="R10" s="30"/>
    </row>
    <row r="11" spans="1:23" ht="12" customHeight="1">
      <c r="A11" s="17" t="s">
        <v>307</v>
      </c>
      <c r="B11" s="17" t="s">
        <v>308</v>
      </c>
      <c r="C11" s="29" t="s">
        <v>309</v>
      </c>
      <c r="D11" s="19">
        <v>1939</v>
      </c>
      <c r="E11" s="18" t="s">
        <v>12</v>
      </c>
      <c r="F11" s="19">
        <v>135</v>
      </c>
      <c r="G11" s="20">
        <v>0.1960763888888889</v>
      </c>
      <c r="H11" s="20">
        <v>0.2049537037037037</v>
      </c>
      <c r="I11" s="20">
        <v>0.20541666666666666</v>
      </c>
      <c r="J11" s="20">
        <v>0.20634259259259258</v>
      </c>
      <c r="K11" s="20">
        <v>0.2147916666666667</v>
      </c>
      <c r="L11" s="21">
        <f>SUM(G11:K11)</f>
        <v>1.0275810185185186</v>
      </c>
      <c r="M11" s="22">
        <f>L11/5</f>
        <v>0.20551620370370371</v>
      </c>
      <c r="N11" s="23">
        <f>M11*P11</f>
        <v>0.12526212615740742</v>
      </c>
      <c r="O11" s="63">
        <f>2020-D11</f>
        <v>81</v>
      </c>
      <c r="P11" s="25">
        <f>VLOOKUP(O11,Tabelle2!$A$5:$E$87,2)</f>
        <v>0.6095</v>
      </c>
      <c r="Q11" s="42"/>
      <c r="R11" s="42"/>
      <c r="S11" s="42"/>
      <c r="T11" s="53"/>
      <c r="U11" s="53"/>
      <c r="V11" s="53"/>
      <c r="W11" s="53"/>
    </row>
    <row r="12" spans="1:18" ht="12" customHeight="1">
      <c r="A12" s="26" t="s">
        <v>271</v>
      </c>
      <c r="B12" s="26" t="s">
        <v>272</v>
      </c>
      <c r="C12" s="29" t="s">
        <v>99</v>
      </c>
      <c r="D12" s="30">
        <v>1946</v>
      </c>
      <c r="E12" s="18" t="s">
        <v>100</v>
      </c>
      <c r="F12" s="30">
        <v>116</v>
      </c>
      <c r="G12" s="20">
        <v>0.19831018518518517</v>
      </c>
      <c r="H12" s="20">
        <v>0.2000462962962963</v>
      </c>
      <c r="I12" s="20">
        <v>0.20052083333333334</v>
      </c>
      <c r="J12" s="20">
        <v>0.20150462962962964</v>
      </c>
      <c r="K12" s="20">
        <v>0.21413194444444442</v>
      </c>
      <c r="L12" s="21">
        <f>SUM(G12:K12)</f>
        <v>1.014513888888889</v>
      </c>
      <c r="M12" s="22">
        <f>L12/5</f>
        <v>0.2029027777777778</v>
      </c>
      <c r="N12" s="23">
        <f>M12*P12</f>
        <v>0.12614465694444446</v>
      </c>
      <c r="O12" s="63">
        <f>2020-D12</f>
        <v>74</v>
      </c>
      <c r="P12" s="25">
        <f>VLOOKUP(O12,Tabelle2!$A$5:$E$87,3)</f>
        <v>0.6217</v>
      </c>
      <c r="Q12" s="30"/>
      <c r="R12" s="30"/>
    </row>
    <row r="13" spans="1:18" ht="12" customHeight="1">
      <c r="A13" s="17" t="s">
        <v>245</v>
      </c>
      <c r="B13" s="17" t="s">
        <v>14</v>
      </c>
      <c r="C13" s="29" t="s">
        <v>246</v>
      </c>
      <c r="D13" s="19">
        <v>1959</v>
      </c>
      <c r="E13" s="18" t="s">
        <v>12</v>
      </c>
      <c r="F13" s="19">
        <v>13</v>
      </c>
      <c r="G13" s="20">
        <v>0.14662037037037037</v>
      </c>
      <c r="H13" s="20">
        <v>0.1576736111111111</v>
      </c>
      <c r="I13" s="20">
        <v>0.1584837962962963</v>
      </c>
      <c r="J13" s="20">
        <v>0.1613888888888889</v>
      </c>
      <c r="K13" s="20">
        <v>0.16241898148148148</v>
      </c>
      <c r="L13" s="21">
        <f>SUM(G13:K13)</f>
        <v>0.7865856481481481</v>
      </c>
      <c r="M13" s="22">
        <f>L13/5</f>
        <v>0.15731712962962963</v>
      </c>
      <c r="N13" s="23">
        <f>M13*P13</f>
        <v>0.1269077284722222</v>
      </c>
      <c r="O13" s="63">
        <f>2020-D13</f>
        <v>61</v>
      </c>
      <c r="P13" s="25">
        <f>VLOOKUP(O13,Tabelle2!$A$5:$E$87,2)</f>
        <v>0.8067</v>
      </c>
      <c r="Q13" s="28"/>
      <c r="R13" s="28"/>
    </row>
    <row r="14" spans="1:19" ht="12" customHeight="1">
      <c r="A14" s="65" t="s">
        <v>358</v>
      </c>
      <c r="B14" s="65" t="s">
        <v>359</v>
      </c>
      <c r="C14" s="65" t="s">
        <v>29</v>
      </c>
      <c r="D14" s="66">
        <v>1977</v>
      </c>
      <c r="E14" s="47" t="s">
        <v>12</v>
      </c>
      <c r="F14" s="64">
        <v>526</v>
      </c>
      <c r="G14" s="20">
        <v>0.1271875</v>
      </c>
      <c r="H14" s="20">
        <v>0.1280324074074074</v>
      </c>
      <c r="I14" s="20">
        <v>0.13170138888888888</v>
      </c>
      <c r="J14" s="20">
        <v>0.14335648148148147</v>
      </c>
      <c r="K14" s="20">
        <v>0.14734953703703704</v>
      </c>
      <c r="L14" s="21">
        <f>SUM(G14:K14)</f>
        <v>0.6776273148148148</v>
      </c>
      <c r="M14" s="22">
        <f>L14/5</f>
        <v>0.13552546296296294</v>
      </c>
      <c r="N14" s="23">
        <f>M14*P14</f>
        <v>0.12830195578703701</v>
      </c>
      <c r="O14" s="63">
        <f>2020-D14</f>
        <v>43</v>
      </c>
      <c r="P14" s="25">
        <f>VLOOKUP(O14,Tabelle2!$A$5:$E$87,2)</f>
        <v>0.9467</v>
      </c>
      <c r="Q14" s="28"/>
      <c r="R14" s="28"/>
      <c r="S14" s="33"/>
    </row>
    <row r="15" spans="1:23" s="24" customFormat="1" ht="12.75" customHeight="1">
      <c r="A15" s="17" t="s">
        <v>282</v>
      </c>
      <c r="B15" s="17" t="s">
        <v>283</v>
      </c>
      <c r="C15" s="29" t="s">
        <v>284</v>
      </c>
      <c r="D15" s="18">
        <v>1965</v>
      </c>
      <c r="E15" s="18" t="s">
        <v>12</v>
      </c>
      <c r="F15" s="19">
        <v>172</v>
      </c>
      <c r="G15" s="20">
        <v>0.14386574074074074</v>
      </c>
      <c r="H15" s="20">
        <v>0.14982638888888888</v>
      </c>
      <c r="I15" s="20">
        <v>0.15494212962962964</v>
      </c>
      <c r="J15" s="20">
        <v>0.15501157407407407</v>
      </c>
      <c r="K15" s="20">
        <v>0.15738425925925925</v>
      </c>
      <c r="L15" s="21">
        <f>SUM(G15:K15)</f>
        <v>0.7610300925925926</v>
      </c>
      <c r="M15" s="22">
        <f>L15/5</f>
        <v>0.1522060185185185</v>
      </c>
      <c r="N15" s="23">
        <f>M15*P15</f>
        <v>0.12987739560185182</v>
      </c>
      <c r="O15" s="63">
        <f>2020-D15</f>
        <v>55</v>
      </c>
      <c r="P15" s="25">
        <f>VLOOKUP(O15,Tabelle2!$A$5:$E$87,2)</f>
        <v>0.8533</v>
      </c>
      <c r="T15" s="1"/>
      <c r="U15" s="1"/>
      <c r="V15" s="1"/>
      <c r="W15" s="1"/>
    </row>
    <row r="16" spans="1:23" s="24" customFormat="1" ht="12.75" customHeight="1">
      <c r="A16" s="17" t="s">
        <v>329</v>
      </c>
      <c r="B16" s="17" t="s">
        <v>330</v>
      </c>
      <c r="C16" s="29" t="s">
        <v>331</v>
      </c>
      <c r="D16" s="19">
        <v>1963</v>
      </c>
      <c r="E16" s="18" t="s">
        <v>12</v>
      </c>
      <c r="F16" s="19">
        <v>446</v>
      </c>
      <c r="G16" s="20">
        <v>0.14530092592592592</v>
      </c>
      <c r="H16" s="20">
        <v>0.1570601851851852</v>
      </c>
      <c r="I16" s="20">
        <v>0.15716435185185185</v>
      </c>
      <c r="J16" s="20">
        <v>0.15981481481481483</v>
      </c>
      <c r="K16" s="20">
        <v>0.1727199074074074</v>
      </c>
      <c r="L16" s="21">
        <f>SUM(G16:K16)</f>
        <v>0.7920601851851852</v>
      </c>
      <c r="M16" s="22">
        <f>L16/5</f>
        <v>0.15841203703703705</v>
      </c>
      <c r="N16" s="23">
        <f>M16*P16</f>
        <v>0.13271760462962964</v>
      </c>
      <c r="O16" s="63">
        <f>2020-D16</f>
        <v>57</v>
      </c>
      <c r="P16" s="25">
        <f>VLOOKUP(O16,Tabelle2!$A$5:$E$87,2)</f>
        <v>0.8378</v>
      </c>
      <c r="Q16" s="28"/>
      <c r="R16" s="38"/>
      <c r="S16" s="1"/>
      <c r="T16" s="1"/>
      <c r="U16" s="1"/>
      <c r="V16" s="1"/>
      <c r="W16" s="1"/>
    </row>
    <row r="17" spans="1:23" s="24" customFormat="1" ht="12.75" customHeight="1">
      <c r="A17" s="17" t="s">
        <v>119</v>
      </c>
      <c r="B17" s="17" t="s">
        <v>27</v>
      </c>
      <c r="C17" s="17" t="s">
        <v>120</v>
      </c>
      <c r="D17" s="18">
        <v>1962</v>
      </c>
      <c r="E17" s="18" t="s">
        <v>12</v>
      </c>
      <c r="F17" s="19">
        <v>331</v>
      </c>
      <c r="G17" s="20">
        <v>0.15730324074074073</v>
      </c>
      <c r="H17" s="20">
        <v>0.16145833333333334</v>
      </c>
      <c r="I17" s="20">
        <v>0.16212962962962962</v>
      </c>
      <c r="J17" s="20">
        <v>0.16327546296296297</v>
      </c>
      <c r="K17" s="20">
        <v>0.16394675925925925</v>
      </c>
      <c r="L17" s="21">
        <f>SUM(G17:K17)</f>
        <v>0.8081134259259259</v>
      </c>
      <c r="M17" s="22">
        <f>L17/5</f>
        <v>0.1616226851851852</v>
      </c>
      <c r="N17" s="23">
        <f>M17*P17</f>
        <v>0.1341468287037037</v>
      </c>
      <c r="O17" s="63">
        <f>2020-D17</f>
        <v>58</v>
      </c>
      <c r="P17" s="25">
        <f>VLOOKUP(O17,Tabelle2!$A$5:$E$87,2)</f>
        <v>0.83</v>
      </c>
      <c r="Q17" s="28"/>
      <c r="R17" s="28"/>
      <c r="S17" s="1"/>
      <c r="T17" s="1"/>
      <c r="U17" s="1"/>
      <c r="V17" s="1"/>
      <c r="W17" s="1"/>
    </row>
    <row r="18" spans="1:23" s="24" customFormat="1" ht="12.75" customHeight="1">
      <c r="A18" s="26" t="s">
        <v>161</v>
      </c>
      <c r="B18" s="26" t="s">
        <v>162</v>
      </c>
      <c r="C18" s="43" t="s">
        <v>21</v>
      </c>
      <c r="D18" s="28">
        <v>1973</v>
      </c>
      <c r="E18" s="18" t="s">
        <v>12</v>
      </c>
      <c r="F18" s="30">
        <v>467</v>
      </c>
      <c r="G18" s="20">
        <v>0.14337962962962963</v>
      </c>
      <c r="H18" s="20">
        <v>0.14337962962962963</v>
      </c>
      <c r="I18" s="20">
        <v>0.14594907407407406</v>
      </c>
      <c r="J18" s="20">
        <v>0.1492476851851852</v>
      </c>
      <c r="K18" s="20">
        <v>0.15101851851851852</v>
      </c>
      <c r="L18" s="21">
        <f>SUM(G18:K18)</f>
        <v>0.7329745370370371</v>
      </c>
      <c r="M18" s="22">
        <f>L18/5</f>
        <v>0.1465949074074074</v>
      </c>
      <c r="N18" s="23">
        <f>M18*P18</f>
        <v>0.13422229722222223</v>
      </c>
      <c r="O18" s="63">
        <f>2020-D18</f>
        <v>47</v>
      </c>
      <c r="P18" s="25">
        <f>VLOOKUP(O18,Tabelle2!$A$5:$E$87,2)</f>
        <v>0.9156</v>
      </c>
      <c r="Q18" s="28"/>
      <c r="R18" s="28"/>
      <c r="S18" s="33"/>
      <c r="T18" s="1"/>
      <c r="U18" s="1"/>
      <c r="V18" s="1"/>
      <c r="W18" s="1"/>
    </row>
    <row r="19" spans="1:19" s="24" customFormat="1" ht="12.75" customHeight="1">
      <c r="A19" s="17" t="s">
        <v>147</v>
      </c>
      <c r="B19" s="17" t="s">
        <v>148</v>
      </c>
      <c r="C19" s="17" t="s">
        <v>149</v>
      </c>
      <c r="D19" s="18">
        <v>1960</v>
      </c>
      <c r="E19" s="19" t="s">
        <v>12</v>
      </c>
      <c r="F19" s="19">
        <v>387</v>
      </c>
      <c r="G19" s="20">
        <v>0.16144675925925925</v>
      </c>
      <c r="H19" s="20">
        <v>0.16484953703703703</v>
      </c>
      <c r="I19" s="20">
        <v>0.16447916666666665</v>
      </c>
      <c r="J19" s="20">
        <v>0.1670949074074074</v>
      </c>
      <c r="K19" s="20">
        <v>0.17653935185185185</v>
      </c>
      <c r="L19" s="21">
        <f>SUM(G19:K19)</f>
        <v>0.8344097222222222</v>
      </c>
      <c r="M19" s="22">
        <f>L19/5</f>
        <v>0.16688194444444443</v>
      </c>
      <c r="N19" s="23">
        <f>M19*P19</f>
        <v>0.13590865555555554</v>
      </c>
      <c r="O19" s="63">
        <f>2020-D19</f>
        <v>60</v>
      </c>
      <c r="P19" s="25">
        <f>VLOOKUP(O19,Tabelle2!$A$5:$E$87,2)</f>
        <v>0.8144</v>
      </c>
      <c r="Q19" s="30"/>
      <c r="R19" s="30"/>
      <c r="S19" s="33"/>
    </row>
    <row r="20" spans="1:19" s="24" customFormat="1" ht="12.75" customHeight="1">
      <c r="A20" s="17" t="s">
        <v>269</v>
      </c>
      <c r="B20" s="17" t="s">
        <v>42</v>
      </c>
      <c r="C20" s="17" t="s">
        <v>270</v>
      </c>
      <c r="D20" s="19">
        <v>1976</v>
      </c>
      <c r="E20" s="18" t="s">
        <v>12</v>
      </c>
      <c r="F20" s="19">
        <v>472</v>
      </c>
      <c r="G20" s="20">
        <v>0.13957175925925927</v>
      </c>
      <c r="H20" s="20">
        <v>0.1451273148148148</v>
      </c>
      <c r="I20" s="20">
        <v>0.14582175925925925</v>
      </c>
      <c r="J20" s="20">
        <v>0.14859953703703704</v>
      </c>
      <c r="K20" s="20">
        <v>0.14929398148148149</v>
      </c>
      <c r="L20" s="21">
        <f>SUM(G20:K20)</f>
        <v>0.728414351851852</v>
      </c>
      <c r="M20" s="22">
        <f>L20/5</f>
        <v>0.1456828703703704</v>
      </c>
      <c r="N20" s="23">
        <f>M20*P20</f>
        <v>0.13678164699074075</v>
      </c>
      <c r="O20" s="63">
        <f>2020-D20</f>
        <v>44</v>
      </c>
      <c r="P20" s="25">
        <f>VLOOKUP(O20,Tabelle2!$A$5:$E$87,2)</f>
        <v>0.9389</v>
      </c>
      <c r="Q20" s="30"/>
      <c r="R20" s="30"/>
      <c r="S20" s="1"/>
    </row>
    <row r="21" spans="1:23" s="24" customFormat="1" ht="12.75" customHeight="1">
      <c r="A21" s="17" t="s">
        <v>222</v>
      </c>
      <c r="B21" s="17" t="s">
        <v>223</v>
      </c>
      <c r="C21" s="17" t="s">
        <v>224</v>
      </c>
      <c r="D21" s="18">
        <v>1951</v>
      </c>
      <c r="E21" s="19" t="s">
        <v>12</v>
      </c>
      <c r="F21" s="19">
        <v>450</v>
      </c>
      <c r="G21" s="20">
        <v>0.1793287037037037</v>
      </c>
      <c r="H21" s="20">
        <v>0.18460648148148148</v>
      </c>
      <c r="I21" s="20">
        <v>0.18486111111111111</v>
      </c>
      <c r="J21" s="20">
        <v>0.18613425925925928</v>
      </c>
      <c r="K21" s="20">
        <v>0.18692129629629628</v>
      </c>
      <c r="L21" s="21">
        <f>SUM(G21:K21)</f>
        <v>0.9218518518518519</v>
      </c>
      <c r="M21" s="22">
        <f>L21/5</f>
        <v>0.18437037037037038</v>
      </c>
      <c r="N21" s="23">
        <f>M21*P21</f>
        <v>0.1372453037037037</v>
      </c>
      <c r="O21" s="63">
        <f>2020-D21</f>
        <v>69</v>
      </c>
      <c r="P21" s="25">
        <f>VLOOKUP(O21,Tabelle2!$A$5:$E$87,2)</f>
        <v>0.7444</v>
      </c>
      <c r="Q21" s="28"/>
      <c r="R21" s="30"/>
      <c r="S21" s="1"/>
      <c r="T21" s="1"/>
      <c r="U21" s="1"/>
      <c r="V21" s="1"/>
      <c r="W21" s="1"/>
    </row>
    <row r="22" spans="1:23" s="24" customFormat="1" ht="12.75" customHeight="1">
      <c r="A22" s="17" t="s">
        <v>67</v>
      </c>
      <c r="B22" s="17" t="s">
        <v>68</v>
      </c>
      <c r="C22" s="17" t="s">
        <v>69</v>
      </c>
      <c r="D22" s="19">
        <v>1983</v>
      </c>
      <c r="E22" s="18" t="s">
        <v>12</v>
      </c>
      <c r="F22" s="19">
        <v>482</v>
      </c>
      <c r="G22" s="4">
        <v>0.13743055555555556</v>
      </c>
      <c r="H22" s="4">
        <v>0.13773148148148148</v>
      </c>
      <c r="I22" s="4">
        <v>0.13854166666666667</v>
      </c>
      <c r="J22" s="20">
        <v>0.14038194444444443</v>
      </c>
      <c r="K22" s="20">
        <v>0.141875</v>
      </c>
      <c r="L22" s="21">
        <f>SUM(G22:K22)</f>
        <v>0.6959606481481481</v>
      </c>
      <c r="M22" s="22">
        <f>L22/5</f>
        <v>0.13919212962962962</v>
      </c>
      <c r="N22" s="23">
        <f>M22*P22</f>
        <v>0.13738263194444444</v>
      </c>
      <c r="O22" s="63">
        <f>2020-D22</f>
        <v>37</v>
      </c>
      <c r="P22" s="25">
        <f>VLOOKUP(O22,Tabelle2!$A$5:$E$87,2)</f>
        <v>0.987</v>
      </c>
      <c r="Q22" s="28"/>
      <c r="R22" s="38"/>
      <c r="S22" s="1"/>
      <c r="T22" s="1"/>
      <c r="U22" s="1"/>
      <c r="V22" s="1"/>
      <c r="W22" s="1"/>
    </row>
    <row r="23" spans="1:23" s="24" customFormat="1" ht="12.75" customHeight="1">
      <c r="A23" s="17" t="s">
        <v>204</v>
      </c>
      <c r="B23" s="34" t="s">
        <v>205</v>
      </c>
      <c r="C23" s="29" t="s">
        <v>120</v>
      </c>
      <c r="D23" s="19">
        <v>1971</v>
      </c>
      <c r="E23" s="18" t="s">
        <v>12</v>
      </c>
      <c r="F23" s="19">
        <v>422</v>
      </c>
      <c r="G23" s="20">
        <v>0.15034722222222222</v>
      </c>
      <c r="H23" s="20">
        <v>0.15335648148148148</v>
      </c>
      <c r="I23" s="20">
        <v>0.15436342592592592</v>
      </c>
      <c r="J23" s="20">
        <v>0.15496527777777777</v>
      </c>
      <c r="K23" s="20">
        <v>0.16109953703703703</v>
      </c>
      <c r="L23" s="21">
        <f>SUM(G23:K23)</f>
        <v>0.7741319444444444</v>
      </c>
      <c r="M23" s="22">
        <f>L23/5</f>
        <v>0.1548263888888889</v>
      </c>
      <c r="N23" s="23">
        <f>M23*P23</f>
        <v>0.1390650625</v>
      </c>
      <c r="O23" s="63">
        <f>2020-D23</f>
        <v>49</v>
      </c>
      <c r="P23" s="25">
        <f>VLOOKUP(O23,Tabelle2!$A$5:$E$87,3)</f>
        <v>0.8982</v>
      </c>
      <c r="Q23" s="48"/>
      <c r="R23" s="49"/>
      <c r="S23" s="50"/>
      <c r="T23" s="1"/>
      <c r="U23" s="1"/>
      <c r="V23" s="1"/>
      <c r="W23" s="1"/>
    </row>
    <row r="24" spans="1:23" s="24" customFormat="1" ht="12.75" customHeight="1">
      <c r="A24" s="17" t="s">
        <v>247</v>
      </c>
      <c r="B24" s="17" t="s">
        <v>125</v>
      </c>
      <c r="C24" s="17" t="s">
        <v>244</v>
      </c>
      <c r="D24" s="18">
        <v>1943</v>
      </c>
      <c r="E24" s="30" t="s">
        <v>12</v>
      </c>
      <c r="F24" s="19">
        <v>426</v>
      </c>
      <c r="G24" s="20">
        <v>0.19490740740740742</v>
      </c>
      <c r="H24" s="20">
        <v>0.20466435185185183</v>
      </c>
      <c r="I24" s="20">
        <v>0.20815972222222223</v>
      </c>
      <c r="J24" s="20">
        <v>0.21961805555555555</v>
      </c>
      <c r="K24" s="20">
        <v>0.2265046296296296</v>
      </c>
      <c r="L24" s="21">
        <f>SUM(G24:K24)</f>
        <v>1.0538541666666668</v>
      </c>
      <c r="M24" s="22">
        <f>L24/5</f>
        <v>0.21077083333333335</v>
      </c>
      <c r="N24" s="23">
        <f>M24*P24</f>
        <v>0.14026798958333334</v>
      </c>
      <c r="O24" s="63">
        <f>2020-D24</f>
        <v>77</v>
      </c>
      <c r="P24" s="25">
        <f>VLOOKUP(O24,Tabelle2!$A$5:$E$87,2)</f>
        <v>0.6655</v>
      </c>
      <c r="Q24" s="28"/>
      <c r="R24" s="28"/>
      <c r="S24" s="1"/>
      <c r="T24" s="1"/>
      <c r="U24" s="1"/>
      <c r="V24" s="1"/>
      <c r="W24" s="1"/>
    </row>
    <row r="25" spans="1:23" s="24" customFormat="1" ht="12.75" customHeight="1">
      <c r="A25" s="17" t="s">
        <v>202</v>
      </c>
      <c r="B25" s="17" t="s">
        <v>27</v>
      </c>
      <c r="C25" s="29" t="s">
        <v>203</v>
      </c>
      <c r="D25" s="19">
        <v>1938</v>
      </c>
      <c r="E25" s="18" t="s">
        <v>12</v>
      </c>
      <c r="F25" s="19">
        <v>43</v>
      </c>
      <c r="G25" s="20">
        <v>0.22378472222222223</v>
      </c>
      <c r="H25" s="20">
        <v>0.23715277777777777</v>
      </c>
      <c r="I25" s="20">
        <v>0.2419212962962963</v>
      </c>
      <c r="J25" s="20">
        <v>0.24207175925925925</v>
      </c>
      <c r="K25" s="20">
        <v>0.24298611111111112</v>
      </c>
      <c r="L25" s="21">
        <f>SUM(G25:K25)</f>
        <v>1.1879166666666667</v>
      </c>
      <c r="M25" s="22">
        <f>L25/5</f>
        <v>0.23758333333333334</v>
      </c>
      <c r="N25" s="23">
        <f>M25*P25</f>
        <v>0.141053225</v>
      </c>
      <c r="O25" s="63">
        <f>2020-D25</f>
        <v>82</v>
      </c>
      <c r="P25" s="25">
        <f>VLOOKUP(O25,Tabelle2!$A$5:$E$87,2)</f>
        <v>0.5937</v>
      </c>
      <c r="Q25" s="48"/>
      <c r="R25" s="49"/>
      <c r="S25" s="50"/>
      <c r="T25" s="1"/>
      <c r="U25" s="1"/>
      <c r="V25" s="1"/>
      <c r="W25" s="1"/>
    </row>
    <row r="26" spans="1:23" s="24" customFormat="1" ht="12.75" customHeight="1">
      <c r="A26" s="17" t="s">
        <v>113</v>
      </c>
      <c r="B26" s="34" t="s">
        <v>114</v>
      </c>
      <c r="C26" s="17" t="s">
        <v>115</v>
      </c>
      <c r="D26" s="19">
        <v>1962</v>
      </c>
      <c r="E26" s="18" t="s">
        <v>12</v>
      </c>
      <c r="F26" s="19">
        <v>346</v>
      </c>
      <c r="G26" s="20">
        <v>0.16675925925925927</v>
      </c>
      <c r="H26" s="20">
        <v>0.16776620370370368</v>
      </c>
      <c r="I26" s="20">
        <v>0.17206018518518518</v>
      </c>
      <c r="J26" s="20">
        <v>0.18766203703703702</v>
      </c>
      <c r="K26" s="20">
        <v>0.19377314814814817</v>
      </c>
      <c r="L26" s="21">
        <f>SUM(G26:K26)</f>
        <v>0.8880208333333333</v>
      </c>
      <c r="M26" s="22">
        <f>L26/5</f>
        <v>0.17760416666666665</v>
      </c>
      <c r="N26" s="23">
        <f>M26*P26</f>
        <v>0.14185244791666665</v>
      </c>
      <c r="O26" s="63">
        <f>2020-D26</f>
        <v>58</v>
      </c>
      <c r="P26" s="25">
        <f>VLOOKUP(O26,Tabelle2!$A$5:$E$87,3)</f>
        <v>0.7987</v>
      </c>
      <c r="Q26" s="30"/>
      <c r="R26" s="30"/>
      <c r="S26" s="1"/>
      <c r="T26" s="33"/>
      <c r="U26" s="33"/>
      <c r="V26" s="33"/>
      <c r="W26" s="33"/>
    </row>
    <row r="27" spans="1:23" s="24" customFormat="1" ht="12.75" customHeight="1">
      <c r="A27" s="26" t="s">
        <v>310</v>
      </c>
      <c r="B27" s="26" t="s">
        <v>125</v>
      </c>
      <c r="C27" s="26" t="s">
        <v>311</v>
      </c>
      <c r="D27" s="19">
        <v>1954</v>
      </c>
      <c r="E27" s="18" t="s">
        <v>12</v>
      </c>
      <c r="F27" s="30">
        <v>462</v>
      </c>
      <c r="G27" s="20">
        <v>0.17458333333333334</v>
      </c>
      <c r="H27" s="20">
        <v>0.1829398148148148</v>
      </c>
      <c r="I27" s="20">
        <v>0.18964120370370371</v>
      </c>
      <c r="J27" s="20">
        <v>0.19068287037037038</v>
      </c>
      <c r="K27" s="20">
        <v>0.19295138888888888</v>
      </c>
      <c r="L27" s="21">
        <f>SUM(G27:K27)</f>
        <v>0.9307986111111111</v>
      </c>
      <c r="M27" s="22">
        <f>L27/5</f>
        <v>0.1861597222222222</v>
      </c>
      <c r="N27" s="23">
        <f>M27*P27</f>
        <v>0.14293343472222222</v>
      </c>
      <c r="O27" s="63">
        <f>2020-D27</f>
        <v>66</v>
      </c>
      <c r="P27" s="25">
        <f>VLOOKUP(O27,Tabelle2!$A$5:$E$87,2)</f>
        <v>0.7678</v>
      </c>
      <c r="Q27" s="38"/>
      <c r="R27" s="38"/>
      <c r="S27" s="1"/>
      <c r="T27" s="1"/>
      <c r="U27" s="1"/>
      <c r="V27" s="1"/>
      <c r="W27" s="1"/>
    </row>
    <row r="28" spans="1:23" s="24" customFormat="1" ht="12.75" customHeight="1">
      <c r="A28" s="17" t="s">
        <v>206</v>
      </c>
      <c r="B28" s="17" t="s">
        <v>125</v>
      </c>
      <c r="C28" s="41" t="s">
        <v>21</v>
      </c>
      <c r="D28" s="19">
        <v>1953</v>
      </c>
      <c r="E28" s="18" t="s">
        <v>12</v>
      </c>
      <c r="F28" s="19">
        <v>329</v>
      </c>
      <c r="G28" s="20">
        <v>0.1782638888888889</v>
      </c>
      <c r="H28" s="20">
        <v>0.1832175925925926</v>
      </c>
      <c r="I28" s="20">
        <v>0.1850115740740741</v>
      </c>
      <c r="J28" s="20">
        <v>0.19733796296296294</v>
      </c>
      <c r="K28" s="20">
        <v>0.20248842592592595</v>
      </c>
      <c r="L28" s="21">
        <f>SUM(G28:K28)</f>
        <v>0.9463194444444445</v>
      </c>
      <c r="M28" s="22">
        <f>L28/5</f>
        <v>0.1892638888888889</v>
      </c>
      <c r="N28" s="23">
        <f>M28*P28</f>
        <v>0.14384055555555555</v>
      </c>
      <c r="O28" s="63">
        <f>2020-D28</f>
        <v>67</v>
      </c>
      <c r="P28" s="25">
        <f>VLOOKUP(O28,Tabelle2!$A$5:$E$87,2)</f>
        <v>0.76</v>
      </c>
      <c r="Q28" s="40"/>
      <c r="R28" s="40"/>
      <c r="S28" s="40"/>
      <c r="T28" s="1"/>
      <c r="U28" s="1"/>
      <c r="V28" s="1"/>
      <c r="W28" s="1"/>
    </row>
    <row r="29" spans="1:18" ht="12" customHeight="1">
      <c r="A29" s="17" t="s">
        <v>74</v>
      </c>
      <c r="B29" s="34" t="s">
        <v>75</v>
      </c>
      <c r="C29" s="17" t="s">
        <v>29</v>
      </c>
      <c r="D29" s="19">
        <v>1940</v>
      </c>
      <c r="E29" s="18" t="s">
        <v>12</v>
      </c>
      <c r="F29" s="19">
        <v>4</v>
      </c>
      <c r="G29" s="20">
        <v>0.23543981481481482</v>
      </c>
      <c r="H29" s="20">
        <v>0.26493055555555556</v>
      </c>
      <c r="I29" s="20">
        <v>0.2760185185185185</v>
      </c>
      <c r="J29" s="20">
        <v>0.2777893518518519</v>
      </c>
      <c r="K29" s="20">
        <v>0.28125</v>
      </c>
      <c r="L29" s="21">
        <f>SUM(G29:K29)</f>
        <v>1.3354282407407407</v>
      </c>
      <c r="M29" s="22">
        <f>L29/5</f>
        <v>0.26708564814814817</v>
      </c>
      <c r="N29" s="23">
        <f>M29*P29</f>
        <v>0.14449333564814817</v>
      </c>
      <c r="O29" s="63">
        <f>2020-D29</f>
        <v>80</v>
      </c>
      <c r="P29" s="25">
        <f>VLOOKUP(O29,Tabelle2!$A$5:$E$87,3)</f>
        <v>0.541</v>
      </c>
      <c r="Q29" s="30"/>
      <c r="R29" s="30"/>
    </row>
    <row r="30" spans="1:23" ht="12" customHeight="1">
      <c r="A30" s="17" t="s">
        <v>275</v>
      </c>
      <c r="B30" s="17" t="s">
        <v>25</v>
      </c>
      <c r="C30" s="17" t="s">
        <v>276</v>
      </c>
      <c r="D30" s="19">
        <v>1962</v>
      </c>
      <c r="E30" s="18" t="s">
        <v>12</v>
      </c>
      <c r="F30" s="19">
        <v>443</v>
      </c>
      <c r="G30" s="52">
        <v>0.1695601851851852</v>
      </c>
      <c r="H30" s="52">
        <v>0.1728009259259259</v>
      </c>
      <c r="I30" s="52">
        <v>0.17424768518518519</v>
      </c>
      <c r="J30" s="52">
        <v>0.17627314814814812</v>
      </c>
      <c r="K30" s="4">
        <v>0.17806712962962964</v>
      </c>
      <c r="L30" s="21">
        <f>SUM(G30:K30)</f>
        <v>0.8709490740740741</v>
      </c>
      <c r="M30" s="22">
        <f>L30/5</f>
        <v>0.17418981481481483</v>
      </c>
      <c r="N30" s="23">
        <f>M30*P30</f>
        <v>0.1445775462962963</v>
      </c>
      <c r="O30" s="63">
        <f>2020-D30</f>
        <v>58</v>
      </c>
      <c r="P30" s="25">
        <f>VLOOKUP(O30,Tabelle2!$A$5:$E$87,2)</f>
        <v>0.83</v>
      </c>
      <c r="Q30" s="30"/>
      <c r="R30" s="30"/>
      <c r="T30" s="31"/>
      <c r="U30" s="31"/>
      <c r="V30" s="31"/>
      <c r="W30" s="31"/>
    </row>
    <row r="31" spans="1:23" ht="12" customHeight="1">
      <c r="A31" s="17" t="s">
        <v>213</v>
      </c>
      <c r="B31" s="17" t="s">
        <v>66</v>
      </c>
      <c r="C31" s="17" t="s">
        <v>214</v>
      </c>
      <c r="D31" s="30">
        <v>1977</v>
      </c>
      <c r="E31" s="19" t="s">
        <v>12</v>
      </c>
      <c r="F31" s="30">
        <v>414</v>
      </c>
      <c r="G31" s="4">
        <v>0.1436574074074074</v>
      </c>
      <c r="H31" s="4">
        <v>0.1541550925925926</v>
      </c>
      <c r="I31" s="4">
        <v>0.1555439814814815</v>
      </c>
      <c r="J31" s="4">
        <v>0.1559722222222222</v>
      </c>
      <c r="K31" s="4">
        <v>0.15611111111111112</v>
      </c>
      <c r="L31" s="21">
        <f>SUM(G31:K31)</f>
        <v>0.7654398148148148</v>
      </c>
      <c r="M31" s="22">
        <f>L31/5</f>
        <v>0.15308796296296295</v>
      </c>
      <c r="N31" s="23">
        <f>M31*P31</f>
        <v>0.14492837453703702</v>
      </c>
      <c r="O31" s="63">
        <f>2020-D31</f>
        <v>43</v>
      </c>
      <c r="P31" s="25">
        <f>VLOOKUP(O31,Tabelle2!$A$5:$E$87,2)</f>
        <v>0.9467</v>
      </c>
      <c r="Q31" s="30"/>
      <c r="R31" s="30"/>
      <c r="T31" s="33"/>
      <c r="U31" s="33"/>
      <c r="V31" s="33"/>
      <c r="W31" s="33"/>
    </row>
    <row r="32" spans="1:18" ht="12" customHeight="1">
      <c r="A32" s="17" t="s">
        <v>277</v>
      </c>
      <c r="B32" s="34" t="s">
        <v>278</v>
      </c>
      <c r="C32" s="29" t="s">
        <v>279</v>
      </c>
      <c r="D32" s="18">
        <v>1954</v>
      </c>
      <c r="E32" s="18" t="s">
        <v>12</v>
      </c>
      <c r="F32" s="19">
        <v>294</v>
      </c>
      <c r="G32" s="20">
        <v>0.19903935185185184</v>
      </c>
      <c r="H32" s="20">
        <v>0.20114583333333333</v>
      </c>
      <c r="I32" s="20">
        <v>0.2026388888888889</v>
      </c>
      <c r="J32" s="20">
        <v>0.20903935185185185</v>
      </c>
      <c r="K32" s="20">
        <v>0.21307870370370371</v>
      </c>
      <c r="L32" s="21">
        <f>SUM(G32:K32)</f>
        <v>1.0249421296296297</v>
      </c>
      <c r="M32" s="22">
        <f>L32/5</f>
        <v>0.20498842592592595</v>
      </c>
      <c r="N32" s="23">
        <f>M32*P32</f>
        <v>0.14558278009259262</v>
      </c>
      <c r="O32" s="63">
        <f>2020-D32</f>
        <v>66</v>
      </c>
      <c r="P32" s="25">
        <f>VLOOKUP(O32,Tabelle2!$A$5:$E$87,3)</f>
        <v>0.7102</v>
      </c>
      <c r="Q32" s="19"/>
      <c r="R32" s="19"/>
    </row>
    <row r="33" spans="1:18" ht="12" customHeight="1">
      <c r="A33" s="26" t="s">
        <v>314</v>
      </c>
      <c r="B33" s="26" t="s">
        <v>101</v>
      </c>
      <c r="C33" s="26" t="s">
        <v>116</v>
      </c>
      <c r="D33" s="19">
        <v>1955</v>
      </c>
      <c r="E33" s="18" t="s">
        <v>12</v>
      </c>
      <c r="F33" s="30">
        <v>385</v>
      </c>
      <c r="G33" s="20">
        <v>0.1821412037037037</v>
      </c>
      <c r="H33" s="20">
        <v>0.18350694444444446</v>
      </c>
      <c r="I33" s="20">
        <v>0.19209490740740742</v>
      </c>
      <c r="J33" s="20">
        <v>0.19328703703703706</v>
      </c>
      <c r="K33" s="20">
        <v>0.1933449074074074</v>
      </c>
      <c r="L33" s="21">
        <f>SUM(G33:K33)</f>
        <v>0.9443750000000001</v>
      </c>
      <c r="M33" s="22">
        <f>L33/5</f>
        <v>0.18887500000000002</v>
      </c>
      <c r="N33" s="23">
        <f>M33*P33</f>
        <v>0.14647256250000001</v>
      </c>
      <c r="O33" s="63">
        <f>2020-D33</f>
        <v>65</v>
      </c>
      <c r="P33" s="25">
        <f>VLOOKUP(O33,Tabelle2!$A$5:$E$87,2)</f>
        <v>0.7755</v>
      </c>
      <c r="Q33" s="38"/>
      <c r="R33" s="38"/>
    </row>
    <row r="34" spans="1:23" ht="12" customHeight="1">
      <c r="A34" s="17" t="s">
        <v>261</v>
      </c>
      <c r="B34" s="17" t="s">
        <v>262</v>
      </c>
      <c r="C34" s="29" t="s">
        <v>211</v>
      </c>
      <c r="D34" s="18">
        <v>1947</v>
      </c>
      <c r="E34" s="18" t="s">
        <v>12</v>
      </c>
      <c r="F34" s="19">
        <v>285</v>
      </c>
      <c r="G34" s="20">
        <v>0.20087962962962966</v>
      </c>
      <c r="H34" s="20">
        <v>0.2034027777777778</v>
      </c>
      <c r="I34" s="20">
        <v>0.20399305555555555</v>
      </c>
      <c r="J34" s="20">
        <v>0.20908564814814815</v>
      </c>
      <c r="K34" s="20">
        <v>0.21394675925925924</v>
      </c>
      <c r="L34" s="21">
        <f>SUM(G34:K34)</f>
        <v>1.0313078703703704</v>
      </c>
      <c r="M34" s="22">
        <f>L34/5</f>
        <v>0.20626157407407408</v>
      </c>
      <c r="N34" s="23">
        <f>M34*P34</f>
        <v>0.14652822222222223</v>
      </c>
      <c r="O34" s="63">
        <f>2020-D34</f>
        <v>73</v>
      </c>
      <c r="P34" s="25">
        <f>VLOOKUP(O34,Tabelle2!$A$5:$E$87,2)</f>
        <v>0.7104</v>
      </c>
      <c r="Q34" s="30"/>
      <c r="R34" s="30"/>
      <c r="T34" s="24"/>
      <c r="U34" s="24"/>
      <c r="V34" s="24"/>
      <c r="W34" s="24"/>
    </row>
    <row r="35" spans="1:23" ht="12" customHeight="1">
      <c r="A35" s="17" t="s">
        <v>13</v>
      </c>
      <c r="B35" s="17" t="s">
        <v>14</v>
      </c>
      <c r="C35" s="29" t="s">
        <v>15</v>
      </c>
      <c r="D35" s="18">
        <v>1958</v>
      </c>
      <c r="E35" s="18" t="s">
        <v>12</v>
      </c>
      <c r="F35" s="19">
        <v>288</v>
      </c>
      <c r="G35" s="20">
        <v>0.18083333333333332</v>
      </c>
      <c r="H35" s="20">
        <v>0.18371527777777777</v>
      </c>
      <c r="I35" s="20">
        <v>0.1839699074074074</v>
      </c>
      <c r="J35" s="20">
        <v>0.18449074074074076</v>
      </c>
      <c r="K35" s="20">
        <v>0.18587962962962964</v>
      </c>
      <c r="L35" s="21">
        <f>SUM(G35:K35)</f>
        <v>0.918888888888889</v>
      </c>
      <c r="M35" s="22">
        <f>L35/5</f>
        <v>0.1837777777777778</v>
      </c>
      <c r="N35" s="23">
        <f>M35*P35</f>
        <v>0.1468200666666667</v>
      </c>
      <c r="O35" s="63">
        <f>2020-D35</f>
        <v>62</v>
      </c>
      <c r="P35" s="25">
        <f>VLOOKUP(O35,Tabelle2!$A$5:$E$87,2)</f>
        <v>0.7989</v>
      </c>
      <c r="Q35" s="30"/>
      <c r="R35" s="30"/>
      <c r="T35" s="31"/>
      <c r="U35" s="31"/>
      <c r="V35" s="31"/>
      <c r="W35" s="31"/>
    </row>
    <row r="36" spans="1:18" ht="12" customHeight="1">
      <c r="A36" s="17" t="s">
        <v>174</v>
      </c>
      <c r="B36" s="17" t="s">
        <v>31</v>
      </c>
      <c r="C36" s="29" t="s">
        <v>175</v>
      </c>
      <c r="D36" s="18">
        <v>1971</v>
      </c>
      <c r="E36" s="18" t="s">
        <v>12</v>
      </c>
      <c r="F36" s="19">
        <v>308</v>
      </c>
      <c r="G36" s="20">
        <v>0.16015046296296295</v>
      </c>
      <c r="H36" s="20">
        <v>0.16225694444444444</v>
      </c>
      <c r="I36" s="20">
        <v>0.1634837962962963</v>
      </c>
      <c r="J36" s="20">
        <v>0.16503472222222224</v>
      </c>
      <c r="K36" s="20">
        <v>0.1653125</v>
      </c>
      <c r="L36" s="21">
        <f>SUM(G36:K36)</f>
        <v>0.8162384259259259</v>
      </c>
      <c r="M36" s="22">
        <f>L36/5</f>
        <v>0.16324768518518518</v>
      </c>
      <c r="N36" s="23">
        <f>M36*P36</f>
        <v>0.14692291666666665</v>
      </c>
      <c r="O36" s="63">
        <f>2020-D36</f>
        <v>49</v>
      </c>
      <c r="P36" s="25">
        <f>VLOOKUP(O36,Tabelle2!$A$5:$E$87,2)</f>
        <v>0.9</v>
      </c>
      <c r="Q36" s="28"/>
      <c r="R36" s="28"/>
    </row>
    <row r="37" spans="1:18" ht="12" customHeight="1">
      <c r="A37" s="17" t="s">
        <v>231</v>
      </c>
      <c r="B37" s="17" t="s">
        <v>232</v>
      </c>
      <c r="C37" s="17" t="s">
        <v>233</v>
      </c>
      <c r="D37" s="18">
        <v>1949</v>
      </c>
      <c r="E37" s="19" t="s">
        <v>60</v>
      </c>
      <c r="F37" s="19">
        <v>37</v>
      </c>
      <c r="G37" s="20">
        <v>0.1948263888888889</v>
      </c>
      <c r="H37" s="20">
        <v>0.19891203703703705</v>
      </c>
      <c r="I37" s="20">
        <v>0.2046875</v>
      </c>
      <c r="J37" s="20">
        <v>0.2050925925925926</v>
      </c>
      <c r="K37" s="20">
        <v>0.2053587962962963</v>
      </c>
      <c r="L37" s="21">
        <f>SUM(G37:K37)</f>
        <v>1.008877314814815</v>
      </c>
      <c r="M37" s="22">
        <f>L37/5</f>
        <v>0.20177546296296298</v>
      </c>
      <c r="N37" s="23">
        <f>M37*P37</f>
        <v>0.14701360231481483</v>
      </c>
      <c r="O37" s="63">
        <f>2020-D37</f>
        <v>71</v>
      </c>
      <c r="P37" s="25">
        <f>VLOOKUP(O37,Tabelle2!$A$5:$E$87,2)</f>
        <v>0.7286</v>
      </c>
      <c r="Q37" s="28"/>
      <c r="R37" s="30"/>
    </row>
    <row r="38" spans="1:18" ht="12" customHeight="1">
      <c r="A38" s="26" t="s">
        <v>273</v>
      </c>
      <c r="B38" s="26" t="s">
        <v>274</v>
      </c>
      <c r="C38" s="17" t="s">
        <v>173</v>
      </c>
      <c r="D38" s="18">
        <v>1963</v>
      </c>
      <c r="E38" s="30" t="s">
        <v>12</v>
      </c>
      <c r="F38" s="30">
        <v>470</v>
      </c>
      <c r="G38" s="20">
        <v>0.1752314814814815</v>
      </c>
      <c r="H38" s="20">
        <v>0.17827546296296296</v>
      </c>
      <c r="I38" s="20">
        <v>0.1858912037037037</v>
      </c>
      <c r="J38" s="20">
        <v>0.18724537037037037</v>
      </c>
      <c r="K38" s="20">
        <v>0.1875</v>
      </c>
      <c r="L38" s="21">
        <f>SUM(G38:K38)</f>
        <v>0.9141435185185185</v>
      </c>
      <c r="M38" s="22">
        <f>L38/5</f>
        <v>0.1828287037037037</v>
      </c>
      <c r="N38" s="23">
        <f>M38*P38</f>
        <v>0.14805468425925924</v>
      </c>
      <c r="O38" s="63">
        <f>2020-D38</f>
        <v>57</v>
      </c>
      <c r="P38" s="25">
        <f>VLOOKUP(O38,Tabelle2!$A$5:$E$87,3)</f>
        <v>0.8098</v>
      </c>
      <c r="Q38" s="30"/>
      <c r="R38" s="30"/>
    </row>
    <row r="39" spans="1:19" ht="12" customHeight="1">
      <c r="A39" s="17" t="s">
        <v>57</v>
      </c>
      <c r="B39" s="17" t="s">
        <v>58</v>
      </c>
      <c r="C39" s="17" t="s">
        <v>59</v>
      </c>
      <c r="D39" s="30">
        <v>1965</v>
      </c>
      <c r="E39" s="18" t="s">
        <v>60</v>
      </c>
      <c r="F39" s="19">
        <v>466</v>
      </c>
      <c r="G39" s="20">
        <v>0.1649884259259259</v>
      </c>
      <c r="H39" s="20">
        <v>0.17300925925925925</v>
      </c>
      <c r="I39" s="20">
        <v>0.1752314814814815</v>
      </c>
      <c r="J39" s="20">
        <v>0.17711805555555557</v>
      </c>
      <c r="K39" s="20">
        <v>0.17770833333333333</v>
      </c>
      <c r="L39" s="21">
        <f>SUM(G39:K39)</f>
        <v>0.8680555555555556</v>
      </c>
      <c r="M39" s="22">
        <f>L39/5</f>
        <v>0.1736111111111111</v>
      </c>
      <c r="N39" s="23">
        <f>M39*P39</f>
        <v>0.1481423611111111</v>
      </c>
      <c r="O39" s="63">
        <f>2020-D39</f>
        <v>55</v>
      </c>
      <c r="P39" s="25">
        <f>VLOOKUP(O39,Tabelle2!$A$5:$E$87,2)</f>
        <v>0.8533</v>
      </c>
      <c r="Q39" s="28"/>
      <c r="R39" s="28"/>
      <c r="S39" s="33"/>
    </row>
    <row r="40" spans="1:19" ht="12" customHeight="1">
      <c r="A40" s="26" t="s">
        <v>316</v>
      </c>
      <c r="B40" s="26" t="s">
        <v>39</v>
      </c>
      <c r="C40" s="26" t="s">
        <v>317</v>
      </c>
      <c r="D40" s="19">
        <v>1964</v>
      </c>
      <c r="E40" s="18" t="s">
        <v>12</v>
      </c>
      <c r="F40" s="30">
        <v>437</v>
      </c>
      <c r="G40" s="20">
        <v>0.1624884259259259</v>
      </c>
      <c r="H40" s="20">
        <v>0.16734953703703703</v>
      </c>
      <c r="I40" s="20">
        <v>0.1729050925925926</v>
      </c>
      <c r="J40" s="20">
        <v>0.18748842592592593</v>
      </c>
      <c r="K40" s="20">
        <v>0.18818287037037038</v>
      </c>
      <c r="L40" s="21">
        <f>SUM(G40:K40)</f>
        <v>0.8784143518518519</v>
      </c>
      <c r="M40" s="22">
        <f>L40/5</f>
        <v>0.1756828703703704</v>
      </c>
      <c r="N40" s="23">
        <f>M40*P40</f>
        <v>0.14855743518518522</v>
      </c>
      <c r="O40" s="63">
        <f>2020-D40</f>
        <v>56</v>
      </c>
      <c r="P40" s="25">
        <f>VLOOKUP(O40,Tabelle2!$A$5:$E$87,2)</f>
        <v>0.8456</v>
      </c>
      <c r="Q40" s="53"/>
      <c r="R40" s="53"/>
      <c r="S40" s="53"/>
    </row>
    <row r="41" spans="1:23" ht="12" customHeight="1">
      <c r="A41" s="32" t="s">
        <v>263</v>
      </c>
      <c r="B41" s="32" t="s">
        <v>11</v>
      </c>
      <c r="C41" s="27" t="s">
        <v>264</v>
      </c>
      <c r="D41" s="28">
        <v>1942</v>
      </c>
      <c r="E41" s="51" t="s">
        <v>12</v>
      </c>
      <c r="F41" s="28">
        <v>436</v>
      </c>
      <c r="G41" s="20">
        <v>0.21032407407407408</v>
      </c>
      <c r="H41" s="20">
        <v>0.22929398148148147</v>
      </c>
      <c r="I41" s="20">
        <v>0.23123842592592592</v>
      </c>
      <c r="J41" s="20">
        <v>0.2357060185185185</v>
      </c>
      <c r="K41" s="20">
        <v>0.23924768518518516</v>
      </c>
      <c r="L41" s="21">
        <f>SUM(G41:K41)</f>
        <v>1.1458101851851852</v>
      </c>
      <c r="M41" s="22">
        <f>L41/5</f>
        <v>0.22916203703703703</v>
      </c>
      <c r="N41" s="23">
        <f>M41*P41</f>
        <v>0.14955114537037034</v>
      </c>
      <c r="O41" s="63">
        <f>2020-D41</f>
        <v>78</v>
      </c>
      <c r="P41" s="25">
        <f>VLOOKUP(O41,Tabelle2!$A$5:$E$87,2)</f>
        <v>0.6526</v>
      </c>
      <c r="Q41" s="24"/>
      <c r="R41" s="24"/>
      <c r="S41" s="24"/>
      <c r="T41" s="24"/>
      <c r="U41" s="24"/>
      <c r="V41" s="24"/>
      <c r="W41" s="24"/>
    </row>
    <row r="42" spans="1:23" ht="12" customHeight="1">
      <c r="A42" s="26" t="s">
        <v>195</v>
      </c>
      <c r="B42" s="26" t="s">
        <v>196</v>
      </c>
      <c r="C42" s="43" t="s">
        <v>197</v>
      </c>
      <c r="D42" s="18">
        <v>1955</v>
      </c>
      <c r="E42" s="18" t="s">
        <v>12</v>
      </c>
      <c r="F42" s="30">
        <v>287</v>
      </c>
      <c r="G42" s="20">
        <v>0.18428240740740742</v>
      </c>
      <c r="H42" s="20">
        <v>0.1884375</v>
      </c>
      <c r="I42" s="20">
        <v>0.1935185185185185</v>
      </c>
      <c r="J42" s="20">
        <v>0.19702546296296297</v>
      </c>
      <c r="K42" s="20">
        <v>0.20254629629629628</v>
      </c>
      <c r="L42" s="21">
        <f>SUM(G42:K42)</f>
        <v>0.9658101851851852</v>
      </c>
      <c r="M42" s="22">
        <f>L42/5</f>
        <v>0.19316203703703705</v>
      </c>
      <c r="N42" s="23">
        <f>M42*P42</f>
        <v>0.1497971597222222</v>
      </c>
      <c r="O42" s="63">
        <f>2020-D42</f>
        <v>65</v>
      </c>
      <c r="P42" s="25">
        <f>VLOOKUP(O42,Tabelle2!$A$5:$E$87,2)</f>
        <v>0.7755</v>
      </c>
      <c r="Q42" s="28"/>
      <c r="R42" s="38"/>
      <c r="T42" s="24"/>
      <c r="U42" s="24"/>
      <c r="V42" s="24"/>
      <c r="W42" s="24"/>
    </row>
    <row r="43" spans="1:19" ht="12" customHeight="1">
      <c r="A43" s="65" t="s">
        <v>372</v>
      </c>
      <c r="B43" s="65" t="s">
        <v>373</v>
      </c>
      <c r="C43" s="65" t="s">
        <v>374</v>
      </c>
      <c r="D43" s="66">
        <v>1968</v>
      </c>
      <c r="E43" s="64" t="s">
        <v>12</v>
      </c>
      <c r="F43" s="64">
        <v>541</v>
      </c>
      <c r="G43" s="20">
        <v>0.1601736111111111</v>
      </c>
      <c r="H43" s="20">
        <v>0.17150462962962965</v>
      </c>
      <c r="I43" s="20">
        <v>0.17289351851851853</v>
      </c>
      <c r="J43" s="20">
        <v>0.17459490740740743</v>
      </c>
      <c r="K43" s="20">
        <v>0.17680555555555555</v>
      </c>
      <c r="L43" s="21">
        <f>SUM(G43:K43)</f>
        <v>0.8559722222222224</v>
      </c>
      <c r="M43" s="22">
        <f>L43/5</f>
        <v>0.17119444444444448</v>
      </c>
      <c r="N43" s="23">
        <f>M43*P43</f>
        <v>0.15008616944444447</v>
      </c>
      <c r="O43" s="63">
        <f>2020-D43</f>
        <v>52</v>
      </c>
      <c r="P43" s="25">
        <f>VLOOKUP(O43,Tabelle2!$A$5:$E$87,2)</f>
        <v>0.8767</v>
      </c>
      <c r="Q43" s="28"/>
      <c r="R43" s="28"/>
      <c r="S43" s="33"/>
    </row>
    <row r="44" spans="1:18" ht="12" customHeight="1">
      <c r="A44" s="17" t="s">
        <v>102</v>
      </c>
      <c r="B44" s="17" t="s">
        <v>25</v>
      </c>
      <c r="C44" s="17" t="s">
        <v>103</v>
      </c>
      <c r="D44" s="18">
        <v>1959</v>
      </c>
      <c r="E44" s="19" t="s">
        <v>12</v>
      </c>
      <c r="F44" s="19">
        <v>490</v>
      </c>
      <c r="G44" s="20">
        <v>0.17218750000000002</v>
      </c>
      <c r="H44" s="20">
        <v>0.1808912037037037</v>
      </c>
      <c r="I44" s="20">
        <v>0.1850115740740741</v>
      </c>
      <c r="J44" s="20">
        <v>0.1940046296296296</v>
      </c>
      <c r="K44" s="20">
        <v>0.19986111111111113</v>
      </c>
      <c r="L44" s="21">
        <f>SUM(G44:K44)</f>
        <v>0.9319560185185186</v>
      </c>
      <c r="M44" s="22">
        <f>L44/5</f>
        <v>0.1863912037037037</v>
      </c>
      <c r="N44" s="23">
        <f>M44*P44</f>
        <v>0.15036178402777778</v>
      </c>
      <c r="O44" s="63">
        <f>2020-D44</f>
        <v>61</v>
      </c>
      <c r="P44" s="25">
        <f>VLOOKUP(O44,Tabelle2!$A$5:$E$87,2)</f>
        <v>0.8067</v>
      </c>
      <c r="Q44" s="28"/>
      <c r="R44" s="28"/>
    </row>
    <row r="45" spans="1:23" s="31" customFormat="1" ht="12.75" customHeight="1">
      <c r="A45" s="17" t="s">
        <v>130</v>
      </c>
      <c r="B45" s="17" t="s">
        <v>131</v>
      </c>
      <c r="C45" s="29" t="s">
        <v>132</v>
      </c>
      <c r="D45" s="19">
        <v>1957</v>
      </c>
      <c r="E45" s="18" t="s">
        <v>12</v>
      </c>
      <c r="F45" s="19">
        <v>440</v>
      </c>
      <c r="G45" s="20">
        <v>0.18155092592592592</v>
      </c>
      <c r="H45" s="20">
        <v>0.18278935185185186</v>
      </c>
      <c r="I45" s="20">
        <v>0.19028935185185183</v>
      </c>
      <c r="J45" s="20">
        <v>0.20109953703703706</v>
      </c>
      <c r="K45" s="20">
        <v>0.20138888888888887</v>
      </c>
      <c r="L45" s="21">
        <f>SUM(G45:K45)</f>
        <v>0.9571180555555555</v>
      </c>
      <c r="M45" s="22">
        <f>L45/5</f>
        <v>0.1914236111111111</v>
      </c>
      <c r="N45" s="23">
        <f>M45*P45</f>
        <v>0.15143521875000002</v>
      </c>
      <c r="O45" s="63">
        <f>2020-D45</f>
        <v>63</v>
      </c>
      <c r="P45" s="25">
        <f>VLOOKUP(O45,Tabelle2!$A$5:$E$87,2)</f>
        <v>0.7911</v>
      </c>
      <c r="Q45" s="30"/>
      <c r="R45" s="30"/>
      <c r="S45" s="33"/>
      <c r="T45" s="24"/>
      <c r="U45" s="24"/>
      <c r="V45" s="24"/>
      <c r="W45" s="24"/>
    </row>
    <row r="46" spans="1:23" s="31" customFormat="1" ht="12.75" customHeight="1">
      <c r="A46" s="17" t="s">
        <v>178</v>
      </c>
      <c r="B46" s="17" t="s">
        <v>140</v>
      </c>
      <c r="C46" s="29" t="s">
        <v>179</v>
      </c>
      <c r="D46" s="18">
        <v>1972</v>
      </c>
      <c r="E46" s="18" t="s">
        <v>12</v>
      </c>
      <c r="F46" s="19">
        <v>512</v>
      </c>
      <c r="G46" s="20">
        <v>0.15585648148148148</v>
      </c>
      <c r="H46" s="20">
        <v>0.15591435185185185</v>
      </c>
      <c r="I46" s="20">
        <v>0.15899305555555557</v>
      </c>
      <c r="J46" s="20">
        <v>0.18059027777777778</v>
      </c>
      <c r="K46" s="20">
        <v>0.1846875</v>
      </c>
      <c r="L46" s="21">
        <f>SUM(G46:K46)</f>
        <v>0.8360416666666667</v>
      </c>
      <c r="M46" s="22">
        <f>L46/5</f>
        <v>0.16720833333333335</v>
      </c>
      <c r="N46" s="23">
        <f>M46*P46</f>
        <v>0.15179172500000002</v>
      </c>
      <c r="O46" s="63">
        <f>2020-D46</f>
        <v>48</v>
      </c>
      <c r="P46" s="25">
        <f>VLOOKUP(O46,Tabelle2!$A$5:$E$87,2)</f>
        <v>0.9078</v>
      </c>
      <c r="Q46" s="28"/>
      <c r="R46" s="28"/>
      <c r="S46" s="1"/>
      <c r="T46" s="1"/>
      <c r="U46" s="1"/>
      <c r="V46" s="1"/>
      <c r="W46" s="1"/>
    </row>
    <row r="47" spans="1:23" s="31" customFormat="1" ht="12.75" customHeight="1">
      <c r="A47" s="17" t="s">
        <v>24</v>
      </c>
      <c r="B47" s="17" t="s">
        <v>25</v>
      </c>
      <c r="C47" s="17" t="s">
        <v>26</v>
      </c>
      <c r="D47" s="19">
        <v>1959</v>
      </c>
      <c r="E47" s="18" t="s">
        <v>12</v>
      </c>
      <c r="F47" s="19">
        <v>395</v>
      </c>
      <c r="G47" s="20">
        <v>0.18371527777777777</v>
      </c>
      <c r="H47" s="20">
        <v>0.1849652777777778</v>
      </c>
      <c r="I47" s="20">
        <v>0.1871412037037037</v>
      </c>
      <c r="J47" s="20">
        <v>0.19077546296296297</v>
      </c>
      <c r="K47" s="20">
        <v>0.19425925925925927</v>
      </c>
      <c r="L47" s="21">
        <f>SUM(G47:K47)</f>
        <v>0.9408564814814815</v>
      </c>
      <c r="M47" s="22">
        <f>L47/5</f>
        <v>0.1881712962962963</v>
      </c>
      <c r="N47" s="23">
        <f>M47*P47</f>
        <v>0.15179778472222222</v>
      </c>
      <c r="O47" s="63">
        <f>2020-D47</f>
        <v>61</v>
      </c>
      <c r="P47" s="25">
        <f>VLOOKUP(O47,Tabelle2!$A$5:$E$87,2)</f>
        <v>0.8067</v>
      </c>
      <c r="Q47" s="30"/>
      <c r="R47" s="30"/>
      <c r="S47" s="1"/>
      <c r="T47" s="33"/>
      <c r="U47" s="33"/>
      <c r="V47" s="33"/>
      <c r="W47" s="33"/>
    </row>
    <row r="48" spans="1:23" s="31" customFormat="1" ht="12.75" customHeight="1">
      <c r="A48" s="17" t="s">
        <v>91</v>
      </c>
      <c r="B48" s="17" t="s">
        <v>92</v>
      </c>
      <c r="C48" s="41" t="s">
        <v>93</v>
      </c>
      <c r="D48" s="19">
        <v>1966</v>
      </c>
      <c r="E48" s="18" t="s">
        <v>60</v>
      </c>
      <c r="F48" s="19">
        <v>119</v>
      </c>
      <c r="G48" s="20">
        <v>0.17336805555555557</v>
      </c>
      <c r="H48" s="20">
        <v>0.1758449074074074</v>
      </c>
      <c r="I48" s="20">
        <v>0.17811342592592594</v>
      </c>
      <c r="J48" s="20">
        <v>0.17877314814814815</v>
      </c>
      <c r="K48" s="20">
        <v>0.1785763888888889</v>
      </c>
      <c r="L48" s="21">
        <f>SUM(G48:K48)</f>
        <v>0.884675925925926</v>
      </c>
      <c r="M48" s="22">
        <f>L48/5</f>
        <v>0.1769351851851852</v>
      </c>
      <c r="N48" s="23">
        <f>M48*P48</f>
        <v>0.15235888796296296</v>
      </c>
      <c r="O48" s="63">
        <f>2020-D48</f>
        <v>54</v>
      </c>
      <c r="P48" s="25">
        <f>VLOOKUP(O48,Tabelle2!$A$5:$E$87,2)</f>
        <v>0.8611</v>
      </c>
      <c r="Q48" s="30"/>
      <c r="R48" s="30"/>
      <c r="S48" s="1"/>
      <c r="T48" s="33"/>
      <c r="U48" s="33"/>
      <c r="V48" s="33"/>
      <c r="W48" s="33"/>
    </row>
    <row r="49" spans="1:23" s="24" customFormat="1" ht="12.75" customHeight="1">
      <c r="A49" s="17" t="s">
        <v>220</v>
      </c>
      <c r="B49" s="17" t="s">
        <v>14</v>
      </c>
      <c r="C49" s="35" t="s">
        <v>221</v>
      </c>
      <c r="D49" s="36">
        <v>1963</v>
      </c>
      <c r="E49" s="37" t="s">
        <v>12</v>
      </c>
      <c r="F49" s="36">
        <v>480</v>
      </c>
      <c r="G49" s="4">
        <v>0.15501157407407407</v>
      </c>
      <c r="H49" s="4">
        <v>0.1639699074074074</v>
      </c>
      <c r="I49" s="4">
        <v>0.1822800925925926</v>
      </c>
      <c r="J49" s="4">
        <v>0.19499999999999998</v>
      </c>
      <c r="K49" s="4">
        <v>0.21412037037037038</v>
      </c>
      <c r="L49" s="21">
        <f>SUM(G49:K49)</f>
        <v>0.9103819444444443</v>
      </c>
      <c r="M49" s="22">
        <f>L49/5</f>
        <v>0.18207638888888886</v>
      </c>
      <c r="N49" s="23">
        <f>M49*P49</f>
        <v>0.15254359861111108</v>
      </c>
      <c r="O49" s="63">
        <f>2020-D49</f>
        <v>57</v>
      </c>
      <c r="P49" s="25">
        <f>VLOOKUP(O49,Tabelle2!$A$5:$E$87,2)</f>
        <v>0.8378</v>
      </c>
      <c r="Q49" s="28"/>
      <c r="R49" s="38"/>
      <c r="S49" s="1"/>
      <c r="T49" s="1"/>
      <c r="U49" s="1"/>
      <c r="V49" s="1"/>
      <c r="W49" s="1"/>
    </row>
    <row r="50" spans="1:23" s="24" customFormat="1" ht="12.75" customHeight="1">
      <c r="A50" s="65" t="s">
        <v>369</v>
      </c>
      <c r="B50" s="65" t="s">
        <v>370</v>
      </c>
      <c r="C50" s="65" t="s">
        <v>371</v>
      </c>
      <c r="D50" s="66">
        <v>1970</v>
      </c>
      <c r="E50" s="64" t="s">
        <v>12</v>
      </c>
      <c r="F50" s="64">
        <v>540</v>
      </c>
      <c r="G50" s="20">
        <v>0.1661574074074074</v>
      </c>
      <c r="H50" s="20">
        <v>0.16775462962962961</v>
      </c>
      <c r="I50" s="20">
        <v>0.17234953703703704</v>
      </c>
      <c r="J50" s="20">
        <v>0.17375</v>
      </c>
      <c r="K50" s="20">
        <v>0.17500000000000002</v>
      </c>
      <c r="L50" s="21">
        <f>SUM(G50:K50)</f>
        <v>0.855011574074074</v>
      </c>
      <c r="M50" s="22">
        <f>L50/5</f>
        <v>0.17100231481481482</v>
      </c>
      <c r="N50" s="23">
        <f>M50*P50</f>
        <v>0.15256826527777778</v>
      </c>
      <c r="O50" s="63">
        <f>2020-D50</f>
        <v>50</v>
      </c>
      <c r="P50" s="25">
        <f>VLOOKUP(O50,Tabelle2!$A$5:$E$87,2)</f>
        <v>0.8922</v>
      </c>
      <c r="Q50" s="30"/>
      <c r="R50" s="30"/>
      <c r="S50" s="1"/>
      <c r="T50" s="1"/>
      <c r="U50" s="1"/>
      <c r="V50" s="1"/>
      <c r="W50" s="1"/>
    </row>
    <row r="51" spans="1:23" s="24" customFormat="1" ht="12.75" customHeight="1">
      <c r="A51" s="17" t="s">
        <v>80</v>
      </c>
      <c r="B51" s="17" t="s">
        <v>81</v>
      </c>
      <c r="C51" s="17" t="s">
        <v>82</v>
      </c>
      <c r="D51" s="19">
        <v>1959</v>
      </c>
      <c r="E51" s="19" t="s">
        <v>12</v>
      </c>
      <c r="F51" s="19">
        <v>336</v>
      </c>
      <c r="G51" s="20">
        <v>0.1732986111111111</v>
      </c>
      <c r="H51" s="20">
        <v>0.18879629629629627</v>
      </c>
      <c r="I51" s="20">
        <v>0.19424768518518518</v>
      </c>
      <c r="J51" s="20">
        <v>0.19489583333333335</v>
      </c>
      <c r="K51" s="20">
        <v>0.1966203703703704</v>
      </c>
      <c r="L51" s="21">
        <f>SUM(G51:K51)</f>
        <v>0.9478587962962963</v>
      </c>
      <c r="M51" s="22">
        <f>L51/5</f>
        <v>0.18957175925925926</v>
      </c>
      <c r="N51" s="23">
        <f>M51*P51</f>
        <v>0.15292753819444443</v>
      </c>
      <c r="O51" s="63">
        <f>2020-D51</f>
        <v>61</v>
      </c>
      <c r="P51" s="25">
        <f>VLOOKUP(O51,Tabelle2!$A$5:$E$87,2)</f>
        <v>0.8067</v>
      </c>
      <c r="T51" s="1"/>
      <c r="U51" s="1"/>
      <c r="V51" s="1"/>
      <c r="W51" s="1"/>
    </row>
    <row r="52" spans="1:19" s="24" customFormat="1" ht="12.75" customHeight="1">
      <c r="A52" s="17" t="s">
        <v>322</v>
      </c>
      <c r="B52" s="34" t="s">
        <v>287</v>
      </c>
      <c r="C52" s="17" t="s">
        <v>289</v>
      </c>
      <c r="D52" s="18">
        <v>1968</v>
      </c>
      <c r="E52" s="30" t="s">
        <v>12</v>
      </c>
      <c r="F52" s="19">
        <v>477</v>
      </c>
      <c r="G52" s="20">
        <v>0.1682060185185185</v>
      </c>
      <c r="H52" s="20">
        <v>0.1776736111111111</v>
      </c>
      <c r="I52" s="20">
        <v>0.17832175925925928</v>
      </c>
      <c r="J52" s="20">
        <v>0.17938657407407407</v>
      </c>
      <c r="K52" s="20">
        <v>0.1804513888888889</v>
      </c>
      <c r="L52" s="21">
        <f>SUM(G52:K52)</f>
        <v>0.8840393518518519</v>
      </c>
      <c r="M52" s="22">
        <f>L52/5</f>
        <v>0.17680787037037038</v>
      </c>
      <c r="N52" s="23">
        <f>M52*P52</f>
        <v>0.1529564886574074</v>
      </c>
      <c r="O52" s="63">
        <f>2020-D52</f>
        <v>52</v>
      </c>
      <c r="P52" s="25">
        <f>VLOOKUP(O52,Tabelle2!$A$5:$E$87,3)</f>
        <v>0.8651</v>
      </c>
      <c r="Q52" s="28"/>
      <c r="R52" s="38"/>
      <c r="S52" s="1"/>
    </row>
    <row r="53" spans="1:23" s="24" customFormat="1" ht="12.75" customHeight="1">
      <c r="A53" s="17" t="s">
        <v>212</v>
      </c>
      <c r="B53" s="17" t="s">
        <v>66</v>
      </c>
      <c r="C53" s="29" t="s">
        <v>110</v>
      </c>
      <c r="D53" s="37">
        <v>1961</v>
      </c>
      <c r="E53" s="19" t="s">
        <v>12</v>
      </c>
      <c r="F53" s="19">
        <v>453</v>
      </c>
      <c r="G53" s="20">
        <v>0.17645833333333336</v>
      </c>
      <c r="H53" s="20">
        <v>0.18555555555555556</v>
      </c>
      <c r="I53" s="20">
        <v>0.1865162037037037</v>
      </c>
      <c r="J53" s="20">
        <v>0.19037037037037038</v>
      </c>
      <c r="K53" s="20">
        <v>0.19149305555555554</v>
      </c>
      <c r="L53" s="21">
        <f>SUM(G53:K53)</f>
        <v>0.9303935185185186</v>
      </c>
      <c r="M53" s="22">
        <f>L53/5</f>
        <v>0.18607870370370372</v>
      </c>
      <c r="N53" s="23">
        <f>M53*P53</f>
        <v>0.1529939101851852</v>
      </c>
      <c r="O53" s="63">
        <f>2020-D53</f>
        <v>59</v>
      </c>
      <c r="P53" s="25">
        <f>VLOOKUP(O53,Tabelle2!$A$5:$E$87,2)</f>
        <v>0.8222</v>
      </c>
      <c r="Q53" s="30"/>
      <c r="R53" s="30"/>
      <c r="S53" s="1"/>
      <c r="T53" s="1"/>
      <c r="U53" s="1"/>
      <c r="V53" s="1"/>
      <c r="W53" s="1"/>
    </row>
    <row r="54" spans="1:18" ht="12" customHeight="1">
      <c r="A54" s="17" t="s">
        <v>215</v>
      </c>
      <c r="B54" s="17" t="s">
        <v>216</v>
      </c>
      <c r="C54" s="17" t="s">
        <v>217</v>
      </c>
      <c r="D54" s="19">
        <v>1959</v>
      </c>
      <c r="E54" s="18" t="s">
        <v>12</v>
      </c>
      <c r="F54" s="19">
        <v>409</v>
      </c>
      <c r="G54" s="4">
        <v>0.1751273148148148</v>
      </c>
      <c r="H54" s="4">
        <v>0.1895023148148148</v>
      </c>
      <c r="I54" s="4">
        <v>0.19021990740740743</v>
      </c>
      <c r="J54" s="4">
        <v>0.19224537037037037</v>
      </c>
      <c r="K54" s="20">
        <v>0.20350694444444442</v>
      </c>
      <c r="L54" s="21">
        <f>SUM(G54:K54)</f>
        <v>0.9506018518518519</v>
      </c>
      <c r="M54" s="22">
        <f>L54/5</f>
        <v>0.19012037037037038</v>
      </c>
      <c r="N54" s="23">
        <f>M54*P54</f>
        <v>0.1533701027777778</v>
      </c>
      <c r="O54" s="63">
        <f>2020-D54</f>
        <v>61</v>
      </c>
      <c r="P54" s="25">
        <f>VLOOKUP(O54,Tabelle2!$A$5:$E$87,2)</f>
        <v>0.8067</v>
      </c>
      <c r="Q54" s="30"/>
      <c r="R54" s="30"/>
    </row>
    <row r="55" spans="1:19" ht="12" customHeight="1">
      <c r="A55" s="17" t="s">
        <v>65</v>
      </c>
      <c r="B55" s="17" t="s">
        <v>66</v>
      </c>
      <c r="C55" s="17" t="s">
        <v>378</v>
      </c>
      <c r="D55" s="18">
        <v>1970</v>
      </c>
      <c r="E55" s="30" t="s">
        <v>12</v>
      </c>
      <c r="F55" s="19">
        <v>518</v>
      </c>
      <c r="G55" s="20">
        <v>0.16392361111111112</v>
      </c>
      <c r="H55" s="20">
        <v>0.16571759259259258</v>
      </c>
      <c r="I55" s="20">
        <v>0.1756712962962963</v>
      </c>
      <c r="J55" s="20">
        <v>0.1784375</v>
      </c>
      <c r="K55" s="20">
        <v>0.18170138888888887</v>
      </c>
      <c r="L55" s="21">
        <f>SUM(G55:K55)</f>
        <v>0.865451388888889</v>
      </c>
      <c r="M55" s="22">
        <f>L55/5</f>
        <v>0.1730902777777778</v>
      </c>
      <c r="N55" s="23">
        <f>M55*P55</f>
        <v>0.15356569444444446</v>
      </c>
      <c r="O55" s="63">
        <f>2020-D55</f>
        <v>50</v>
      </c>
      <c r="P55" s="25">
        <f>VLOOKUP(O55,Tabelle2!$A$5:$E$87,3)</f>
        <v>0.8872</v>
      </c>
      <c r="Q55" s="28"/>
      <c r="R55" s="28"/>
      <c r="S55" s="33"/>
    </row>
    <row r="56" spans="1:19" ht="12" customHeight="1">
      <c r="A56" s="17" t="s">
        <v>298</v>
      </c>
      <c r="B56" s="17" t="s">
        <v>25</v>
      </c>
      <c r="C56" s="17" t="s">
        <v>299</v>
      </c>
      <c r="D56" s="18">
        <v>1968</v>
      </c>
      <c r="E56" s="30" t="s">
        <v>12</v>
      </c>
      <c r="F56" s="19">
        <v>511</v>
      </c>
      <c r="G56" s="20">
        <v>0.16369212962962962</v>
      </c>
      <c r="H56" s="20">
        <v>0.17810185185185187</v>
      </c>
      <c r="I56" s="20">
        <v>0.18047453703703706</v>
      </c>
      <c r="J56" s="20">
        <v>0.18140046296296297</v>
      </c>
      <c r="K56" s="20">
        <v>0.18288194444444447</v>
      </c>
      <c r="L56" s="21">
        <f>SUM(G56:K56)</f>
        <v>0.886550925925926</v>
      </c>
      <c r="M56" s="22">
        <f>L56/5</f>
        <v>0.1773101851851852</v>
      </c>
      <c r="N56" s="23">
        <f>M56*P56</f>
        <v>0.15544783935185189</v>
      </c>
      <c r="O56" s="63">
        <f>2020-D56</f>
        <v>52</v>
      </c>
      <c r="P56" s="25">
        <f>VLOOKUP(O56,Tabelle2!$A$5:$E$87,2)</f>
        <v>0.8767</v>
      </c>
      <c r="Q56" s="24"/>
      <c r="R56" s="24"/>
      <c r="S56" s="24"/>
    </row>
    <row r="57" spans="1:18" ht="12" customHeight="1">
      <c r="A57" s="17" t="s">
        <v>86</v>
      </c>
      <c r="B57" s="17" t="s">
        <v>87</v>
      </c>
      <c r="C57" s="41" t="s">
        <v>88</v>
      </c>
      <c r="D57" s="19">
        <v>1973</v>
      </c>
      <c r="E57" s="18" t="s">
        <v>12</v>
      </c>
      <c r="F57" s="19">
        <v>355</v>
      </c>
      <c r="G57" s="20">
        <v>0.1614699074074074</v>
      </c>
      <c r="H57" s="20">
        <v>0.17099537037037038</v>
      </c>
      <c r="I57" s="20">
        <v>0.1718287037037037</v>
      </c>
      <c r="J57" s="20">
        <v>0.1747800925925926</v>
      </c>
      <c r="K57" s="20">
        <v>0.17664351851851853</v>
      </c>
      <c r="L57" s="21">
        <f>SUM(G57:K57)</f>
        <v>0.8557175925925927</v>
      </c>
      <c r="M57" s="22">
        <f>L57/5</f>
        <v>0.17114351851851856</v>
      </c>
      <c r="N57" s="23">
        <f>M57*P57</f>
        <v>0.15745203703703708</v>
      </c>
      <c r="O57" s="63">
        <f>2020-D57</f>
        <v>47</v>
      </c>
      <c r="P57" s="25">
        <f>VLOOKUP(O57,Tabelle2!$A$5:$E$87,3)</f>
        <v>0.92</v>
      </c>
      <c r="Q57" s="30"/>
      <c r="R57" s="30"/>
    </row>
    <row r="58" spans="1:18" ht="12" customHeight="1">
      <c r="A58" s="17" t="s">
        <v>254</v>
      </c>
      <c r="B58" s="17" t="s">
        <v>255</v>
      </c>
      <c r="C58" s="29" t="s">
        <v>256</v>
      </c>
      <c r="D58" s="19">
        <v>1962</v>
      </c>
      <c r="E58" s="18" t="s">
        <v>12</v>
      </c>
      <c r="F58" s="19">
        <v>383</v>
      </c>
      <c r="G58" s="20">
        <v>0.17275462962962962</v>
      </c>
      <c r="H58" s="20">
        <v>0.18618055555555557</v>
      </c>
      <c r="I58" s="20">
        <v>0.1940625</v>
      </c>
      <c r="J58" s="20">
        <v>0.19769675925925925</v>
      </c>
      <c r="K58" s="20">
        <v>0.198125</v>
      </c>
      <c r="L58" s="21">
        <f>SUM(G58:K58)</f>
        <v>0.9488194444444444</v>
      </c>
      <c r="M58" s="22">
        <f>L58/5</f>
        <v>0.1897638888888889</v>
      </c>
      <c r="N58" s="23">
        <f>M58*P58</f>
        <v>0.15750402777777778</v>
      </c>
      <c r="O58" s="63">
        <f>2020-D58</f>
        <v>58</v>
      </c>
      <c r="P58" s="25">
        <f>VLOOKUP(O58,Tabelle2!$A$5:$E$87,2)</f>
        <v>0.83</v>
      </c>
      <c r="Q58" s="28"/>
      <c r="R58" s="28"/>
    </row>
    <row r="59" spans="1:19" ht="12.75" customHeight="1">
      <c r="A59" s="17" t="s">
        <v>155</v>
      </c>
      <c r="B59" s="17" t="s">
        <v>140</v>
      </c>
      <c r="C59" s="29" t="s">
        <v>156</v>
      </c>
      <c r="D59" s="19">
        <v>1968</v>
      </c>
      <c r="E59" s="18" t="s">
        <v>12</v>
      </c>
      <c r="F59" s="19">
        <v>367</v>
      </c>
      <c r="G59" s="20">
        <v>0.17596064814814816</v>
      </c>
      <c r="H59" s="20">
        <v>0.17599537037037039</v>
      </c>
      <c r="I59" s="20">
        <v>0.17908564814814817</v>
      </c>
      <c r="J59" s="20">
        <v>0.18274305555555556</v>
      </c>
      <c r="K59" s="20">
        <v>0.18487268518518518</v>
      </c>
      <c r="L59" s="21">
        <f>SUM(G59:K59)</f>
        <v>0.8986574074074075</v>
      </c>
      <c r="M59" s="22">
        <f>L59/5</f>
        <v>0.1797314814814815</v>
      </c>
      <c r="N59" s="23">
        <f>M59*P59</f>
        <v>0.15757058981481484</v>
      </c>
      <c r="O59" s="63">
        <f>2020-D59</f>
        <v>52</v>
      </c>
      <c r="P59" s="25">
        <f>VLOOKUP(O59,Tabelle2!$A$5:$E$87,2)</f>
        <v>0.8767</v>
      </c>
      <c r="Q59" s="42"/>
      <c r="R59" s="42"/>
      <c r="S59" s="42"/>
    </row>
    <row r="60" spans="1:23" ht="12.75" customHeight="1">
      <c r="A60" s="17" t="s">
        <v>111</v>
      </c>
      <c r="B60" s="17" t="s">
        <v>112</v>
      </c>
      <c r="C60" s="17" t="s">
        <v>21</v>
      </c>
      <c r="D60" s="19">
        <v>1955</v>
      </c>
      <c r="E60" s="18" t="s">
        <v>12</v>
      </c>
      <c r="F60" s="19">
        <v>375</v>
      </c>
      <c r="G60" s="20">
        <v>0.19885416666666667</v>
      </c>
      <c r="H60" s="20">
        <v>0.20232638888888888</v>
      </c>
      <c r="I60" s="20">
        <v>0.2029050925925926</v>
      </c>
      <c r="J60" s="20">
        <v>0.20407407407407407</v>
      </c>
      <c r="K60" s="20">
        <v>0.2083449074074074</v>
      </c>
      <c r="L60" s="21">
        <f>SUM(G60:K60)</f>
        <v>1.0165046296296296</v>
      </c>
      <c r="M60" s="22">
        <f>L60/5</f>
        <v>0.2033009259259259</v>
      </c>
      <c r="N60" s="23">
        <f>M60*P60</f>
        <v>0.15765986805555554</v>
      </c>
      <c r="O60" s="63">
        <f>2020-D60</f>
        <v>65</v>
      </c>
      <c r="P60" s="25">
        <f>VLOOKUP(O60,Tabelle2!$A$5:$E$87,2)</f>
        <v>0.7755</v>
      </c>
      <c r="Q60" s="28"/>
      <c r="R60" s="28"/>
      <c r="T60" s="33"/>
      <c r="U60" s="33"/>
      <c r="V60" s="33"/>
      <c r="W60" s="33"/>
    </row>
    <row r="61" spans="1:18" ht="12.75" customHeight="1">
      <c r="A61" s="17" t="s">
        <v>121</v>
      </c>
      <c r="B61" s="17" t="s">
        <v>28</v>
      </c>
      <c r="C61" s="17" t="s">
        <v>122</v>
      </c>
      <c r="D61" s="18">
        <v>1970</v>
      </c>
      <c r="E61" s="19" t="s">
        <v>12</v>
      </c>
      <c r="F61" s="19">
        <v>492</v>
      </c>
      <c r="G61" s="20">
        <v>0.16640046296296296</v>
      </c>
      <c r="H61" s="20">
        <v>0.17002314814814815</v>
      </c>
      <c r="I61" s="20">
        <v>0.1728009259259259</v>
      </c>
      <c r="J61" s="20">
        <v>0.18680555555555556</v>
      </c>
      <c r="K61" s="20">
        <v>0.1907986111111111</v>
      </c>
      <c r="L61" s="21">
        <f>SUM(G61:K61)</f>
        <v>0.8868287037037036</v>
      </c>
      <c r="M61" s="22">
        <f>L61/5</f>
        <v>0.1773657407407407</v>
      </c>
      <c r="N61" s="23">
        <f>M61*P61</f>
        <v>0.15824571388888886</v>
      </c>
      <c r="O61" s="63">
        <f>2020-D61</f>
        <v>50</v>
      </c>
      <c r="P61" s="25">
        <f>VLOOKUP(O61,Tabelle2!$A$5:$E$87,2)</f>
        <v>0.8922</v>
      </c>
      <c r="Q61" s="28"/>
      <c r="R61" s="28"/>
    </row>
    <row r="62" spans="1:23" s="25" customFormat="1" ht="12.75" customHeight="1">
      <c r="A62" s="17" t="s">
        <v>133</v>
      </c>
      <c r="B62" s="17" t="s">
        <v>134</v>
      </c>
      <c r="C62" s="17" t="s">
        <v>126</v>
      </c>
      <c r="D62" s="18">
        <v>1944</v>
      </c>
      <c r="E62" s="19" t="s">
        <v>12</v>
      </c>
      <c r="F62" s="19">
        <v>17</v>
      </c>
      <c r="G62" s="20">
        <v>0.2270486111111111</v>
      </c>
      <c r="H62" s="20">
        <v>0.2325462962962963</v>
      </c>
      <c r="I62" s="20">
        <v>0.23476851851851852</v>
      </c>
      <c r="J62" s="20">
        <v>0.23693287037037036</v>
      </c>
      <c r="K62" s="20">
        <v>0.23837962962962964</v>
      </c>
      <c r="L62" s="21">
        <f>SUM(G62:K62)</f>
        <v>1.169675925925926</v>
      </c>
      <c r="M62" s="22">
        <f>L62/5</f>
        <v>0.2339351851851852</v>
      </c>
      <c r="N62" s="23">
        <f>M62*P62</f>
        <v>0.1585612685185185</v>
      </c>
      <c r="O62" s="63">
        <f>2020-D62</f>
        <v>76</v>
      </c>
      <c r="P62" s="25">
        <f>VLOOKUP(O62,Tabelle2!$A$5:$E$87,2)</f>
        <v>0.6778</v>
      </c>
      <c r="Q62" s="30"/>
      <c r="R62" s="30"/>
      <c r="S62" s="1"/>
      <c r="T62" s="1"/>
      <c r="U62" s="1"/>
      <c r="V62" s="1"/>
      <c r="W62" s="1"/>
    </row>
    <row r="63" spans="1:23" s="25" customFormat="1" ht="12.75" customHeight="1">
      <c r="A63" s="17" t="s">
        <v>62</v>
      </c>
      <c r="B63" s="17" t="s">
        <v>63</v>
      </c>
      <c r="C63" s="29" t="s">
        <v>64</v>
      </c>
      <c r="D63" s="19">
        <v>1949</v>
      </c>
      <c r="E63" s="18" t="s">
        <v>12</v>
      </c>
      <c r="F63" s="19">
        <v>357</v>
      </c>
      <c r="G63" s="20">
        <v>0.2102314814814815</v>
      </c>
      <c r="H63" s="20">
        <v>0.2134722222222222</v>
      </c>
      <c r="I63" s="20">
        <v>0.22238425925925928</v>
      </c>
      <c r="J63" s="20">
        <v>0.22412037037037036</v>
      </c>
      <c r="K63" s="20">
        <v>0.22460648148148146</v>
      </c>
      <c r="L63" s="21">
        <f>SUM(G63:K63)</f>
        <v>1.094814814814815</v>
      </c>
      <c r="M63" s="22">
        <f>L63/5</f>
        <v>0.21896296296296297</v>
      </c>
      <c r="N63" s="23">
        <f>M63*P63</f>
        <v>0.15953641481481481</v>
      </c>
      <c r="O63" s="63">
        <f>2020-D63</f>
        <v>71</v>
      </c>
      <c r="P63" s="25">
        <f>VLOOKUP(O63,Tabelle2!$A$5:$E$87,2)</f>
        <v>0.7286</v>
      </c>
      <c r="Q63" s="28"/>
      <c r="R63" s="28"/>
      <c r="S63" s="33"/>
      <c r="T63" s="1"/>
      <c r="U63" s="1"/>
      <c r="V63" s="1"/>
      <c r="W63" s="1"/>
    </row>
    <row r="64" spans="1:23" s="25" customFormat="1" ht="12.75" customHeight="1">
      <c r="A64" s="26" t="s">
        <v>379</v>
      </c>
      <c r="B64" s="26" t="s">
        <v>380</v>
      </c>
      <c r="C64" s="27" t="s">
        <v>381</v>
      </c>
      <c r="D64" s="28">
        <v>1963</v>
      </c>
      <c r="E64" s="19" t="s">
        <v>12</v>
      </c>
      <c r="F64" s="28">
        <v>534</v>
      </c>
      <c r="G64" s="71">
        <v>0.17912037037037035</v>
      </c>
      <c r="H64" s="20">
        <v>0.1917824074074074</v>
      </c>
      <c r="I64" s="20">
        <v>0.1922222222222222</v>
      </c>
      <c r="J64" s="20">
        <v>0.1951388888888889</v>
      </c>
      <c r="K64" s="20">
        <v>0.1986111111111111</v>
      </c>
      <c r="L64" s="21">
        <f>SUM(G64:K64)</f>
        <v>0.9568749999999999</v>
      </c>
      <c r="M64" s="22">
        <f>L64/5</f>
        <v>0.191375</v>
      </c>
      <c r="N64" s="23">
        <f>M64*P64</f>
        <v>0.160333975</v>
      </c>
      <c r="O64" s="63">
        <f>2020-D64</f>
        <v>57</v>
      </c>
      <c r="P64" s="25">
        <f>VLOOKUP(O64,Tabelle2!$A$5:$E$87,2)</f>
        <v>0.8378</v>
      </c>
      <c r="Q64" s="30"/>
      <c r="R64" s="30"/>
      <c r="S64" s="33"/>
      <c r="T64" s="24"/>
      <c r="U64" s="24"/>
      <c r="V64" s="24"/>
      <c r="W64" s="24"/>
    </row>
    <row r="65" spans="1:23" s="25" customFormat="1" ht="12.75" customHeight="1">
      <c r="A65" s="26" t="s">
        <v>315</v>
      </c>
      <c r="B65" s="26" t="s">
        <v>163</v>
      </c>
      <c r="C65" s="26" t="s">
        <v>21</v>
      </c>
      <c r="D65" s="19">
        <v>1971</v>
      </c>
      <c r="E65" s="18" t="s">
        <v>12</v>
      </c>
      <c r="F65" s="30">
        <v>390</v>
      </c>
      <c r="G65" s="20">
        <v>0.17277777777777778</v>
      </c>
      <c r="H65" s="20">
        <v>0.1776736111111111</v>
      </c>
      <c r="I65" s="20">
        <v>0.1788773148148148</v>
      </c>
      <c r="J65" s="20">
        <v>0.18055555555555555</v>
      </c>
      <c r="K65" s="20">
        <v>0.1812152777777778</v>
      </c>
      <c r="L65" s="21">
        <f>SUM(G65:K65)</f>
        <v>0.891099537037037</v>
      </c>
      <c r="M65" s="22">
        <f>L65/5</f>
        <v>0.1782199074074074</v>
      </c>
      <c r="N65" s="23">
        <f>M65*P65</f>
        <v>0.16039791666666667</v>
      </c>
      <c r="O65" s="63">
        <f>2020-D65</f>
        <v>49</v>
      </c>
      <c r="P65" s="25">
        <f>VLOOKUP(O65,Tabelle2!$A$5:$E$87,2)</f>
        <v>0.9</v>
      </c>
      <c r="Q65" s="53"/>
      <c r="R65" s="53"/>
      <c r="S65" s="53"/>
      <c r="T65" s="1"/>
      <c r="U65" s="1"/>
      <c r="V65" s="1"/>
      <c r="W65" s="1"/>
    </row>
    <row r="66" spans="1:23" ht="12" customHeight="1">
      <c r="A66" s="17" t="s">
        <v>41</v>
      </c>
      <c r="B66" s="17" t="s">
        <v>42</v>
      </c>
      <c r="C66" s="17" t="s">
        <v>43</v>
      </c>
      <c r="D66" s="19">
        <v>1956</v>
      </c>
      <c r="E66" s="18" t="s">
        <v>12</v>
      </c>
      <c r="F66" s="19">
        <v>468</v>
      </c>
      <c r="G66" s="20">
        <v>0.20447916666666666</v>
      </c>
      <c r="H66" s="20">
        <v>0.20493055555555553</v>
      </c>
      <c r="I66" s="20">
        <v>0.2058796296296296</v>
      </c>
      <c r="J66" s="20">
        <v>0.20627314814814815</v>
      </c>
      <c r="K66" s="20">
        <v>0.2070949074074074</v>
      </c>
      <c r="L66" s="21">
        <f>SUM(G66:K66)</f>
        <v>1.0286574074074073</v>
      </c>
      <c r="M66" s="22">
        <f>L66/5</f>
        <v>0.20573148148148146</v>
      </c>
      <c r="N66" s="23">
        <f>M66*P66</f>
        <v>0.16114946944444442</v>
      </c>
      <c r="O66" s="63">
        <f>2020-D66</f>
        <v>64</v>
      </c>
      <c r="P66" s="25">
        <f>VLOOKUP(O66,Tabelle2!$A$5:$E$87,2)</f>
        <v>0.7833</v>
      </c>
      <c r="Q66" s="30"/>
      <c r="R66" s="30"/>
      <c r="T66" s="33"/>
      <c r="U66" s="33"/>
      <c r="V66" s="33"/>
      <c r="W66" s="33"/>
    </row>
    <row r="67" spans="1:18" ht="12" customHeight="1">
      <c r="A67" s="35" t="s">
        <v>180</v>
      </c>
      <c r="B67" s="35" t="s">
        <v>181</v>
      </c>
      <c r="C67" s="35" t="s">
        <v>182</v>
      </c>
      <c r="D67" s="19">
        <v>1959</v>
      </c>
      <c r="E67" s="18" t="s">
        <v>12</v>
      </c>
      <c r="F67" s="19">
        <v>290</v>
      </c>
      <c r="G67" s="20">
        <v>0.18519675925925927</v>
      </c>
      <c r="H67" s="20">
        <v>0.19695601851851852</v>
      </c>
      <c r="I67" s="20">
        <v>0.1973611111111111</v>
      </c>
      <c r="J67" s="20">
        <v>0.20127314814814815</v>
      </c>
      <c r="K67" s="20">
        <v>0.21829861111111112</v>
      </c>
      <c r="L67" s="21">
        <f>SUM(G67:K67)</f>
        <v>0.9990856481481482</v>
      </c>
      <c r="M67" s="22">
        <f>L67/5</f>
        <v>0.19981712962962964</v>
      </c>
      <c r="N67" s="23">
        <f>M67*P67</f>
        <v>0.16119247847222223</v>
      </c>
      <c r="O67" s="63">
        <f>2020-D67</f>
        <v>61</v>
      </c>
      <c r="P67" s="25">
        <f>VLOOKUP(O67,Tabelle2!$A$5:$E$87,2)</f>
        <v>0.8067</v>
      </c>
      <c r="Q67" s="28"/>
      <c r="R67" s="28"/>
    </row>
    <row r="68" spans="1:18" ht="12" customHeight="1">
      <c r="A68" s="17" t="s">
        <v>89</v>
      </c>
      <c r="B68" s="17" t="s">
        <v>90</v>
      </c>
      <c r="C68" s="29" t="s">
        <v>61</v>
      </c>
      <c r="D68" s="18">
        <v>1962</v>
      </c>
      <c r="E68" s="18" t="s">
        <v>12</v>
      </c>
      <c r="F68" s="19">
        <v>175</v>
      </c>
      <c r="G68" s="20">
        <v>0.1862962962962963</v>
      </c>
      <c r="H68" s="20">
        <v>0.1875</v>
      </c>
      <c r="I68" s="20">
        <v>0.19375</v>
      </c>
      <c r="J68" s="20">
        <v>0.1953125</v>
      </c>
      <c r="K68" s="20">
        <v>0.20833333333333334</v>
      </c>
      <c r="L68" s="21">
        <f>SUM(G68:K68)</f>
        <v>0.9711921296296296</v>
      </c>
      <c r="M68" s="22">
        <f>L68/5</f>
        <v>0.19423842592592594</v>
      </c>
      <c r="N68" s="23">
        <f>M68*P68</f>
        <v>0.16121789351851853</v>
      </c>
      <c r="O68" s="63">
        <f>2020-D68</f>
        <v>58</v>
      </c>
      <c r="P68" s="25">
        <f>VLOOKUP(O68,Tabelle2!$A$5:$E$87,2)</f>
        <v>0.83</v>
      </c>
      <c r="Q68" s="30"/>
      <c r="R68" s="30"/>
    </row>
    <row r="69" spans="1:18" ht="12" customHeight="1">
      <c r="A69" s="17" t="s">
        <v>332</v>
      </c>
      <c r="B69" s="17" t="s">
        <v>333</v>
      </c>
      <c r="C69" s="29" t="s">
        <v>334</v>
      </c>
      <c r="D69" s="19">
        <v>1969</v>
      </c>
      <c r="E69" s="18" t="s">
        <v>12</v>
      </c>
      <c r="F69" s="19">
        <v>29</v>
      </c>
      <c r="G69" s="20">
        <v>0.17618055555555556</v>
      </c>
      <c r="H69" s="20">
        <v>0.17828703703703705</v>
      </c>
      <c r="I69" s="20">
        <v>0.18269675925925924</v>
      </c>
      <c r="J69" s="20">
        <v>0.18457175925925925</v>
      </c>
      <c r="K69" s="20">
        <v>0.1922800925925926</v>
      </c>
      <c r="L69" s="21">
        <f>SUM(G69:K69)</f>
        <v>0.9140162037037037</v>
      </c>
      <c r="M69" s="22">
        <f>L69/5</f>
        <v>0.18280324074074075</v>
      </c>
      <c r="N69" s="23">
        <f>M69*P69</f>
        <v>0.1616894664351852</v>
      </c>
      <c r="O69" s="63">
        <f>2020-D69</f>
        <v>51</v>
      </c>
      <c r="P69" s="25">
        <f>VLOOKUP(O69,Tabelle2!$A$5:$E$87,2)</f>
        <v>0.8845</v>
      </c>
      <c r="Q69" s="28"/>
      <c r="R69" s="38"/>
    </row>
    <row r="70" spans="1:23" ht="12" customHeight="1">
      <c r="A70" s="41" t="s">
        <v>363</v>
      </c>
      <c r="B70" s="41" t="s">
        <v>364</v>
      </c>
      <c r="C70" s="41" t="s">
        <v>21</v>
      </c>
      <c r="D70" s="66">
        <v>1979</v>
      </c>
      <c r="E70" s="64" t="s">
        <v>12</v>
      </c>
      <c r="F70" s="64">
        <v>520</v>
      </c>
      <c r="G70" s="20">
        <v>0.16211805555555556</v>
      </c>
      <c r="H70" s="20">
        <v>0.16353009259259257</v>
      </c>
      <c r="I70" s="20">
        <v>0.17085648148148147</v>
      </c>
      <c r="J70" s="20">
        <v>0.17287037037037037</v>
      </c>
      <c r="K70" s="20">
        <v>0.17354166666666668</v>
      </c>
      <c r="L70" s="21">
        <f>SUM(G70:K70)</f>
        <v>0.8429166666666666</v>
      </c>
      <c r="M70" s="22">
        <f>L70/5</f>
        <v>0.16858333333333334</v>
      </c>
      <c r="N70" s="23">
        <f>M70*P70</f>
        <v>0.16222774166666667</v>
      </c>
      <c r="O70" s="63">
        <f>2020-D70</f>
        <v>41</v>
      </c>
      <c r="P70" s="25">
        <f>VLOOKUP(O70,Tabelle2!$A$5:$E$87,2)</f>
        <v>0.9623</v>
      </c>
      <c r="Q70" s="25"/>
      <c r="R70" s="25"/>
      <c r="S70" s="25"/>
      <c r="T70" s="24"/>
      <c r="U70" s="24"/>
      <c r="V70" s="24"/>
      <c r="W70" s="24"/>
    </row>
    <row r="71" spans="1:18" ht="12" customHeight="1">
      <c r="A71" s="26" t="s">
        <v>248</v>
      </c>
      <c r="B71" s="29" t="s">
        <v>249</v>
      </c>
      <c r="C71" s="26" t="s">
        <v>250</v>
      </c>
      <c r="D71" s="19">
        <v>1968</v>
      </c>
      <c r="E71" s="19" t="s">
        <v>12</v>
      </c>
      <c r="F71" s="30">
        <v>269</v>
      </c>
      <c r="G71" s="20">
        <v>0.1488425925925926</v>
      </c>
      <c r="H71" s="20">
        <v>0.15931712962962963</v>
      </c>
      <c r="I71" s="20">
        <v>0.17498842592592592</v>
      </c>
      <c r="J71" s="20">
        <v>0.21652777777777776</v>
      </c>
      <c r="K71" s="20">
        <v>0.22988425925925926</v>
      </c>
      <c r="L71" s="21">
        <f>SUM(G71:K71)</f>
        <v>0.9295601851851851</v>
      </c>
      <c r="M71" s="22">
        <f>L71/5</f>
        <v>0.18591203703703701</v>
      </c>
      <c r="N71" s="23">
        <f>M71*P71</f>
        <v>0.16298908287037037</v>
      </c>
      <c r="O71" s="63">
        <f>2020-D71</f>
        <v>52</v>
      </c>
      <c r="P71" s="25">
        <f>VLOOKUP(O71,Tabelle2!$A$5:$E$87,2)</f>
        <v>0.8767</v>
      </c>
      <c r="Q71" s="19"/>
      <c r="R71" s="19"/>
    </row>
    <row r="72" spans="1:18" ht="12" customHeight="1">
      <c r="A72" s="26" t="s">
        <v>251</v>
      </c>
      <c r="B72" s="26" t="s">
        <v>252</v>
      </c>
      <c r="C72" s="43" t="s">
        <v>253</v>
      </c>
      <c r="D72" s="30">
        <v>1969</v>
      </c>
      <c r="E72" s="18" t="s">
        <v>12</v>
      </c>
      <c r="F72" s="30">
        <v>406</v>
      </c>
      <c r="G72" s="20">
        <v>0.18188657407407408</v>
      </c>
      <c r="H72" s="20">
        <v>0.18319444444444444</v>
      </c>
      <c r="I72" s="20">
        <v>0.18453703703703705</v>
      </c>
      <c r="J72" s="20">
        <v>0.1858101851851852</v>
      </c>
      <c r="K72" s="20">
        <v>0.1863425925925926</v>
      </c>
      <c r="L72" s="21">
        <f>SUM(G72:K72)</f>
        <v>0.9217708333333333</v>
      </c>
      <c r="M72" s="22">
        <f>L72/5</f>
        <v>0.18435416666666665</v>
      </c>
      <c r="N72" s="23">
        <f>M72*P72</f>
        <v>0.16306126041666666</v>
      </c>
      <c r="O72" s="63">
        <f>2020-D72</f>
        <v>51</v>
      </c>
      <c r="P72" s="25">
        <f>VLOOKUP(O72,Tabelle2!$A$5:$E$87,2)</f>
        <v>0.8845</v>
      </c>
      <c r="Q72" s="30"/>
      <c r="R72" s="30"/>
    </row>
    <row r="73" spans="1:23" s="24" customFormat="1" ht="12.75" customHeight="1">
      <c r="A73" s="17" t="s">
        <v>237</v>
      </c>
      <c r="B73" s="17" t="s">
        <v>238</v>
      </c>
      <c r="C73" s="17" t="s">
        <v>239</v>
      </c>
      <c r="D73" s="19">
        <v>1952</v>
      </c>
      <c r="E73" s="18" t="s">
        <v>12</v>
      </c>
      <c r="F73" s="19">
        <v>53</v>
      </c>
      <c r="G73" s="20">
        <v>0.2045486111111111</v>
      </c>
      <c r="H73" s="20">
        <v>0.21930555555555556</v>
      </c>
      <c r="I73" s="20">
        <v>0.22111111111111112</v>
      </c>
      <c r="J73" s="20">
        <v>0.2223263888888889</v>
      </c>
      <c r="K73" s="20">
        <v>0.22247685185185184</v>
      </c>
      <c r="L73" s="21">
        <f>SUM(G73:K73)</f>
        <v>1.0897685185185186</v>
      </c>
      <c r="M73" s="22">
        <f>L73/5</f>
        <v>0.21795370370370373</v>
      </c>
      <c r="N73" s="23">
        <f>M73*P73</f>
        <v>0.16394477592592593</v>
      </c>
      <c r="O73" s="63">
        <f>2020-D73</f>
        <v>68</v>
      </c>
      <c r="P73" s="25">
        <f>VLOOKUP(O73,Tabelle2!$A$5:$E$87,2)</f>
        <v>0.7522</v>
      </c>
      <c r="Q73" s="19"/>
      <c r="R73" s="19"/>
      <c r="S73" s="1"/>
      <c r="T73" s="1"/>
      <c r="U73" s="1"/>
      <c r="V73" s="1"/>
      <c r="W73" s="1"/>
    </row>
    <row r="74" spans="1:23" s="24" customFormat="1" ht="12.75" customHeight="1">
      <c r="A74" s="65" t="s">
        <v>209</v>
      </c>
      <c r="B74" s="65" t="s">
        <v>125</v>
      </c>
      <c r="C74" s="65" t="s">
        <v>350</v>
      </c>
      <c r="D74" s="66">
        <v>1965</v>
      </c>
      <c r="E74" s="47" t="s">
        <v>12</v>
      </c>
      <c r="F74" s="64">
        <v>523</v>
      </c>
      <c r="G74" s="20">
        <v>0.18925925925925924</v>
      </c>
      <c r="H74" s="20">
        <v>0.19136574074074075</v>
      </c>
      <c r="I74" s="20">
        <v>0.19278935185185186</v>
      </c>
      <c r="J74" s="20">
        <v>0.19355324074074076</v>
      </c>
      <c r="K74" s="20">
        <v>0.1942013888888889</v>
      </c>
      <c r="L74" s="21">
        <f>SUM(G74:K74)</f>
        <v>0.9611689814814816</v>
      </c>
      <c r="M74" s="22">
        <f>L74/5</f>
        <v>0.1922337962962963</v>
      </c>
      <c r="N74" s="23">
        <f>M74*P74</f>
        <v>0.16403309837962962</v>
      </c>
      <c r="O74" s="63">
        <f>2020-D74</f>
        <v>55</v>
      </c>
      <c r="P74" s="25">
        <f>VLOOKUP(O74,Tabelle2!$A$5:$E$87,2)</f>
        <v>0.8533</v>
      </c>
      <c r="Q74" s="28"/>
      <c r="R74" s="30"/>
      <c r="S74" s="1"/>
      <c r="T74" s="1"/>
      <c r="U74" s="1"/>
      <c r="V74" s="1"/>
      <c r="W74" s="1"/>
    </row>
    <row r="75" spans="1:23" ht="12" customHeight="1">
      <c r="A75" s="26" t="s">
        <v>38</v>
      </c>
      <c r="B75" s="29" t="s">
        <v>39</v>
      </c>
      <c r="C75" s="26" t="s">
        <v>40</v>
      </c>
      <c r="D75" s="19">
        <v>1956</v>
      </c>
      <c r="E75" s="19" t="s">
        <v>12</v>
      </c>
      <c r="F75" s="30">
        <v>358</v>
      </c>
      <c r="G75" s="20">
        <v>0.19547453703703702</v>
      </c>
      <c r="H75" s="20">
        <v>0.20859953703703704</v>
      </c>
      <c r="I75" s="20">
        <v>0.21232638888888888</v>
      </c>
      <c r="J75" s="20">
        <v>0.21476851851851853</v>
      </c>
      <c r="K75" s="20">
        <v>0.21667824074074074</v>
      </c>
      <c r="L75" s="21">
        <f>SUM(G75:K75)</f>
        <v>1.0478472222222222</v>
      </c>
      <c r="M75" s="22">
        <f>L75/5</f>
        <v>0.20956944444444442</v>
      </c>
      <c r="N75" s="23">
        <f>M75*P75</f>
        <v>0.1641557458333333</v>
      </c>
      <c r="O75" s="63">
        <f>2020-D75</f>
        <v>64</v>
      </c>
      <c r="P75" s="25">
        <f>VLOOKUP(O75,Tabelle2!$A$5:$E$87,2)</f>
        <v>0.7833</v>
      </c>
      <c r="Q75" s="30"/>
      <c r="R75" s="30"/>
      <c r="S75" s="33"/>
      <c r="T75" s="24"/>
      <c r="U75" s="24"/>
      <c r="V75" s="24"/>
      <c r="W75" s="24"/>
    </row>
    <row r="76" spans="1:19" ht="12" customHeight="1">
      <c r="A76" s="17" t="s">
        <v>303</v>
      </c>
      <c r="B76" s="17" t="s">
        <v>304</v>
      </c>
      <c r="C76" s="29" t="s">
        <v>305</v>
      </c>
      <c r="D76" s="19">
        <v>1952</v>
      </c>
      <c r="E76" s="18" t="s">
        <v>60</v>
      </c>
      <c r="F76" s="19">
        <v>99</v>
      </c>
      <c r="G76" s="20">
        <v>0.2141898148148148</v>
      </c>
      <c r="H76" s="20">
        <v>0.21680555555555556</v>
      </c>
      <c r="I76" s="20">
        <v>0.21920138888888888</v>
      </c>
      <c r="J76" s="20">
        <v>0.21942129629629628</v>
      </c>
      <c r="K76" s="20">
        <v>0.22302083333333333</v>
      </c>
      <c r="L76" s="21">
        <f>SUM(G76:K76)</f>
        <v>1.0926388888888887</v>
      </c>
      <c r="M76" s="22">
        <f>L76/5</f>
        <v>0.21852777777777774</v>
      </c>
      <c r="N76" s="23">
        <f>M76*P76</f>
        <v>0.1643765944444444</v>
      </c>
      <c r="O76" s="63">
        <f>2020-D76</f>
        <v>68</v>
      </c>
      <c r="P76" s="25">
        <f>VLOOKUP(O76,Tabelle2!$A$5:$E$87,2)</f>
        <v>0.7522</v>
      </c>
      <c r="Q76" s="24"/>
      <c r="R76" s="24"/>
      <c r="S76" s="24"/>
    </row>
    <row r="77" spans="1:18" ht="12" customHeight="1">
      <c r="A77" s="17" t="s">
        <v>94</v>
      </c>
      <c r="B77" s="34" t="s">
        <v>95</v>
      </c>
      <c r="C77" s="41" t="s">
        <v>96</v>
      </c>
      <c r="D77" s="19">
        <v>1964</v>
      </c>
      <c r="E77" s="18" t="s">
        <v>12</v>
      </c>
      <c r="F77" s="19">
        <v>328</v>
      </c>
      <c r="G77" s="20">
        <v>0.1921412037037037</v>
      </c>
      <c r="H77" s="20">
        <v>0.19702546296296297</v>
      </c>
      <c r="I77" s="20">
        <v>0.1999537037037037</v>
      </c>
      <c r="J77" s="20">
        <v>0.20518518518518516</v>
      </c>
      <c r="K77" s="20">
        <v>0.2073611111111111</v>
      </c>
      <c r="L77" s="21">
        <f>SUM(G77:K77)</f>
        <v>1.0016666666666665</v>
      </c>
      <c r="M77" s="22">
        <f>L77/5</f>
        <v>0.2003333333333333</v>
      </c>
      <c r="N77" s="23">
        <f>M77*P77</f>
        <v>0.16443359999999999</v>
      </c>
      <c r="O77" s="63">
        <f>2020-D77</f>
        <v>56</v>
      </c>
      <c r="P77" s="25">
        <f>VLOOKUP(O77,Tabelle2!$A$5:$E$87,3)</f>
        <v>0.8208</v>
      </c>
      <c r="Q77" s="30"/>
      <c r="R77" s="30"/>
    </row>
    <row r="78" spans="1:19" ht="12" customHeight="1">
      <c r="A78" s="17" t="s">
        <v>33</v>
      </c>
      <c r="B78" s="17" t="s">
        <v>31</v>
      </c>
      <c r="C78" s="17" t="s">
        <v>34</v>
      </c>
      <c r="D78" s="19">
        <v>1964</v>
      </c>
      <c r="E78" s="18" t="s">
        <v>12</v>
      </c>
      <c r="F78" s="19">
        <v>403</v>
      </c>
      <c r="G78" s="20">
        <v>0.19347222222222224</v>
      </c>
      <c r="H78" s="20">
        <v>0.19436342592592593</v>
      </c>
      <c r="I78" s="20">
        <v>0.19508101851851853</v>
      </c>
      <c r="J78" s="20">
        <v>0.1954513888888889</v>
      </c>
      <c r="K78" s="20">
        <v>0.19627314814814814</v>
      </c>
      <c r="L78" s="21">
        <f>SUM(G78:K78)</f>
        <v>0.9746412037037038</v>
      </c>
      <c r="M78" s="22">
        <f>L78/5</f>
        <v>0.19492824074074075</v>
      </c>
      <c r="N78" s="23">
        <f>M78*P78</f>
        <v>0.16483132037037038</v>
      </c>
      <c r="O78" s="63">
        <f>2020-D78</f>
        <v>56</v>
      </c>
      <c r="P78" s="25">
        <f>VLOOKUP(O78,Tabelle2!$A$5:$E$87,2)</f>
        <v>0.8456</v>
      </c>
      <c r="Q78" s="31"/>
      <c r="R78" s="31"/>
      <c r="S78" s="31"/>
    </row>
    <row r="79" spans="1:18" ht="12" customHeight="1">
      <c r="A79" s="17" t="s">
        <v>366</v>
      </c>
      <c r="B79" s="17" t="s">
        <v>367</v>
      </c>
      <c r="C79" s="29" t="s">
        <v>335</v>
      </c>
      <c r="D79" s="18">
        <v>1970</v>
      </c>
      <c r="E79" s="18" t="s">
        <v>368</v>
      </c>
      <c r="F79" s="19">
        <v>507</v>
      </c>
      <c r="G79" s="20">
        <v>0.17469907407407406</v>
      </c>
      <c r="H79" s="20">
        <v>0.17592592592592593</v>
      </c>
      <c r="I79" s="20">
        <v>0.18824074074074074</v>
      </c>
      <c r="J79" s="20">
        <v>0.19078703703703703</v>
      </c>
      <c r="K79" s="20">
        <v>0.20157407407407404</v>
      </c>
      <c r="L79" s="21">
        <f>SUM(G79:K79)</f>
        <v>0.9312268518518517</v>
      </c>
      <c r="M79" s="22">
        <f>L79/5</f>
        <v>0.18624537037037034</v>
      </c>
      <c r="N79" s="23">
        <f>M79*P79</f>
        <v>0.16616811944444443</v>
      </c>
      <c r="O79" s="63">
        <f>2020-D79</f>
        <v>50</v>
      </c>
      <c r="P79" s="25">
        <f>VLOOKUP(O79,Tabelle2!$A$5:$E$87,2)</f>
        <v>0.8922</v>
      </c>
      <c r="Q79" s="28"/>
      <c r="R79" s="28"/>
    </row>
    <row r="80" spans="1:18" ht="12" customHeight="1">
      <c r="A80" s="17" t="s">
        <v>185</v>
      </c>
      <c r="B80" s="17" t="s">
        <v>186</v>
      </c>
      <c r="C80" s="17" t="s">
        <v>40</v>
      </c>
      <c r="D80" s="18">
        <v>1970</v>
      </c>
      <c r="E80" s="19" t="s">
        <v>12</v>
      </c>
      <c r="F80" s="19">
        <v>513</v>
      </c>
      <c r="G80" s="20">
        <v>0.17837962962962964</v>
      </c>
      <c r="H80" s="20">
        <v>0.18260416666666668</v>
      </c>
      <c r="I80" s="20">
        <v>0.18818287037037038</v>
      </c>
      <c r="J80" s="20">
        <v>0.19060185185185186</v>
      </c>
      <c r="K80" s="20">
        <v>0.1925462962962963</v>
      </c>
      <c r="L80" s="21">
        <f>SUM(G80:K80)</f>
        <v>0.9323148148148148</v>
      </c>
      <c r="M80" s="22">
        <f>L80/5</f>
        <v>0.18646296296296297</v>
      </c>
      <c r="N80" s="23">
        <f>M80*P80</f>
        <v>0.16636225555555556</v>
      </c>
      <c r="O80" s="63">
        <f>2020-D80</f>
        <v>50</v>
      </c>
      <c r="P80" s="25">
        <f>VLOOKUP(O80,Tabelle2!$A$5:$E$87,2)</f>
        <v>0.8922</v>
      </c>
      <c r="Q80" s="27"/>
      <c r="R80" s="28"/>
    </row>
    <row r="81" spans="1:18" ht="12" customHeight="1">
      <c r="A81" s="17" t="s">
        <v>327</v>
      </c>
      <c r="B81" s="17" t="s">
        <v>227</v>
      </c>
      <c r="C81" s="29" t="s">
        <v>328</v>
      </c>
      <c r="D81" s="19">
        <v>1962</v>
      </c>
      <c r="E81" s="18" t="s">
        <v>12</v>
      </c>
      <c r="F81" s="19">
        <v>202</v>
      </c>
      <c r="G81" s="20">
        <v>0.19696759259259258</v>
      </c>
      <c r="H81" s="20">
        <v>0.198125</v>
      </c>
      <c r="I81" s="20">
        <v>0.20125</v>
      </c>
      <c r="J81" s="20">
        <v>0.2015972222222222</v>
      </c>
      <c r="K81" s="20">
        <v>0.20541666666666666</v>
      </c>
      <c r="L81" s="21">
        <f>SUM(G81:K81)</f>
        <v>1.0033564814814815</v>
      </c>
      <c r="M81" s="22">
        <f>L81/5</f>
        <v>0.2006712962962963</v>
      </c>
      <c r="N81" s="23">
        <f>M81*P81</f>
        <v>0.16655717592592592</v>
      </c>
      <c r="O81" s="63">
        <f>2020-D81</f>
        <v>58</v>
      </c>
      <c r="P81" s="25">
        <f>VLOOKUP(O81,Tabelle2!$A$5:$E$87,2)</f>
        <v>0.83</v>
      </c>
      <c r="Q81" s="28"/>
      <c r="R81" s="38"/>
    </row>
    <row r="82" spans="1:18" ht="12" customHeight="1">
      <c r="A82" s="17" t="s">
        <v>225</v>
      </c>
      <c r="B82" s="17" t="s">
        <v>226</v>
      </c>
      <c r="C82" s="17" t="s">
        <v>29</v>
      </c>
      <c r="D82" s="18">
        <v>1981</v>
      </c>
      <c r="E82" s="30" t="s">
        <v>12</v>
      </c>
      <c r="F82" s="19">
        <v>489</v>
      </c>
      <c r="G82" s="20">
        <v>0.1623263888888889</v>
      </c>
      <c r="H82" s="20">
        <v>0.16600694444444444</v>
      </c>
      <c r="I82" s="20">
        <v>0.17341435185185183</v>
      </c>
      <c r="J82" s="20">
        <v>0.17563657407407407</v>
      </c>
      <c r="K82" s="20">
        <v>0.17635416666666667</v>
      </c>
      <c r="L82" s="21">
        <f>SUM(G82:K82)</f>
        <v>0.853738425925926</v>
      </c>
      <c r="M82" s="22">
        <f>L82/5</f>
        <v>0.17074768518518518</v>
      </c>
      <c r="N82" s="23">
        <f>M82*P82</f>
        <v>0.16668389027777777</v>
      </c>
      <c r="O82" s="63">
        <f>2020-D82</f>
        <v>39</v>
      </c>
      <c r="P82" s="25">
        <f>VLOOKUP(O82,Tabelle2!$A$5:$E$87,2)</f>
        <v>0.9762</v>
      </c>
      <c r="Q82" s="28"/>
      <c r="R82" s="30"/>
    </row>
    <row r="83" spans="1:18" ht="12" customHeight="1">
      <c r="A83" s="26" t="s">
        <v>176</v>
      </c>
      <c r="B83" s="44" t="s">
        <v>177</v>
      </c>
      <c r="C83" s="26" t="s">
        <v>116</v>
      </c>
      <c r="D83" s="30">
        <v>1989</v>
      </c>
      <c r="E83" s="19" t="s">
        <v>12</v>
      </c>
      <c r="F83" s="30">
        <v>514</v>
      </c>
      <c r="G83" s="20">
        <v>0.16141203703703702</v>
      </c>
      <c r="H83" s="20">
        <v>0.16372685185185185</v>
      </c>
      <c r="I83" s="20">
        <v>0.1696412037037037</v>
      </c>
      <c r="J83" s="20">
        <v>0.16984953703703706</v>
      </c>
      <c r="K83" s="20">
        <v>0.170625</v>
      </c>
      <c r="L83" s="21">
        <f>SUM(G83:K83)</f>
        <v>0.8352546296296297</v>
      </c>
      <c r="M83" s="22">
        <f>L83/5</f>
        <v>0.16705092592592594</v>
      </c>
      <c r="N83" s="23">
        <f>M83*P83</f>
        <v>0.16705092592592594</v>
      </c>
      <c r="O83" s="63">
        <f>2020-D83</f>
        <v>31</v>
      </c>
      <c r="P83" s="25">
        <f>VLOOKUP(O83,Tabelle2!$A$5:$E$87,2)</f>
        <v>1</v>
      </c>
      <c r="Q83" s="28"/>
      <c r="R83" s="28"/>
    </row>
    <row r="84" spans="1:19" ht="12" customHeight="1">
      <c r="A84" s="17" t="s">
        <v>172</v>
      </c>
      <c r="B84" s="17" t="s">
        <v>45</v>
      </c>
      <c r="C84" s="17" t="s">
        <v>173</v>
      </c>
      <c r="D84" s="19">
        <v>1947</v>
      </c>
      <c r="E84" s="18" t="s">
        <v>12</v>
      </c>
      <c r="F84" s="19">
        <v>366</v>
      </c>
      <c r="G84" s="20">
        <v>0.22570601851851854</v>
      </c>
      <c r="H84" s="20">
        <v>0.23122685185185185</v>
      </c>
      <c r="I84" s="20">
        <v>0.2356365740740741</v>
      </c>
      <c r="J84" s="20">
        <v>0.23687500000000003</v>
      </c>
      <c r="K84" s="20">
        <v>0.24770833333333334</v>
      </c>
      <c r="L84" s="21">
        <f>SUM(G84:K84)</f>
        <v>1.177152777777778</v>
      </c>
      <c r="M84" s="22">
        <f>L84/5</f>
        <v>0.2354305555555556</v>
      </c>
      <c r="N84" s="23">
        <f>M84*P84</f>
        <v>0.1672498666666667</v>
      </c>
      <c r="O84" s="63">
        <f>2020-D84</f>
        <v>73</v>
      </c>
      <c r="P84" s="25">
        <f>VLOOKUP(O84,Tabelle2!$A$5:$E$87,2)</f>
        <v>0.7104</v>
      </c>
      <c r="Q84" s="40"/>
      <c r="R84" s="40"/>
      <c r="S84" s="40"/>
    </row>
    <row r="85" spans="1:18" ht="12" customHeight="1">
      <c r="A85" s="17" t="s">
        <v>104</v>
      </c>
      <c r="B85" s="17" t="s">
        <v>55</v>
      </c>
      <c r="C85" s="29" t="s">
        <v>105</v>
      </c>
      <c r="D85" s="18">
        <v>1960</v>
      </c>
      <c r="E85" s="18" t="s">
        <v>12</v>
      </c>
      <c r="F85" s="19">
        <v>208</v>
      </c>
      <c r="G85" s="20">
        <v>0.20113425925925923</v>
      </c>
      <c r="H85" s="20">
        <v>0.20300925925925925</v>
      </c>
      <c r="I85" s="20">
        <v>0.20335648148148147</v>
      </c>
      <c r="J85" s="20">
        <v>0.2070949074074074</v>
      </c>
      <c r="K85" s="20">
        <v>0.21381944444444445</v>
      </c>
      <c r="L85" s="21">
        <f>SUM(G85:K85)</f>
        <v>1.0284143518518518</v>
      </c>
      <c r="M85" s="22">
        <f>L85/5</f>
        <v>0.20568287037037036</v>
      </c>
      <c r="N85" s="23">
        <f>M85*P85</f>
        <v>0.16750812962962963</v>
      </c>
      <c r="O85" s="63">
        <f>2020-D85</f>
        <v>60</v>
      </c>
      <c r="P85" s="25">
        <f>VLOOKUP(O85,Tabelle2!$A$5:$E$87,2)</f>
        <v>0.8144</v>
      </c>
      <c r="Q85" s="28"/>
      <c r="R85" s="28"/>
    </row>
    <row r="86" spans="1:18" ht="12" customHeight="1">
      <c r="A86" s="35" t="s">
        <v>207</v>
      </c>
      <c r="B86" s="35" t="s">
        <v>70</v>
      </c>
      <c r="C86" s="35" t="s">
        <v>208</v>
      </c>
      <c r="D86" s="36">
        <v>1957</v>
      </c>
      <c r="E86" s="37" t="s">
        <v>12</v>
      </c>
      <c r="F86" s="36">
        <v>432</v>
      </c>
      <c r="G86" s="20">
        <v>0.19445601851851854</v>
      </c>
      <c r="H86" s="20">
        <v>0.20663194444444444</v>
      </c>
      <c r="I86" s="20">
        <v>0.21875</v>
      </c>
      <c r="J86" s="20">
        <v>0.21950231481481483</v>
      </c>
      <c r="K86" s="20">
        <v>0.22086805555555555</v>
      </c>
      <c r="L86" s="21">
        <f>SUM(G86:K86)</f>
        <v>1.0602083333333334</v>
      </c>
      <c r="M86" s="22">
        <f>L86/5</f>
        <v>0.21204166666666668</v>
      </c>
      <c r="N86" s="23">
        <f>M86*P86</f>
        <v>0.16774616250000002</v>
      </c>
      <c r="O86" s="63">
        <f>2020-D86</f>
        <v>63</v>
      </c>
      <c r="P86" s="25">
        <f>VLOOKUP(O86,Tabelle2!$A$5:$E$87,2)</f>
        <v>0.7911</v>
      </c>
      <c r="Q86" s="30"/>
      <c r="R86" s="30"/>
    </row>
    <row r="87" spans="1:18" ht="12" customHeight="1">
      <c r="A87" s="17" t="s">
        <v>117</v>
      </c>
      <c r="B87" s="17" t="s">
        <v>118</v>
      </c>
      <c r="C87" s="17" t="s">
        <v>21</v>
      </c>
      <c r="D87" s="19">
        <v>1969</v>
      </c>
      <c r="E87" s="18" t="s">
        <v>12</v>
      </c>
      <c r="F87" s="19">
        <v>342</v>
      </c>
      <c r="G87" s="20">
        <v>0.17869212962962963</v>
      </c>
      <c r="H87" s="20">
        <v>0.18443287037037037</v>
      </c>
      <c r="I87" s="20">
        <v>0.1960763888888889</v>
      </c>
      <c r="J87" s="20">
        <v>0.19773148148148148</v>
      </c>
      <c r="K87" s="20">
        <v>0.19804398148148147</v>
      </c>
      <c r="L87" s="21">
        <f>SUM(G87:K87)</f>
        <v>0.9549768518518519</v>
      </c>
      <c r="M87" s="22">
        <f>L87/5</f>
        <v>0.19099537037037037</v>
      </c>
      <c r="N87" s="23">
        <f>M87*P87</f>
        <v>0.16893540509259258</v>
      </c>
      <c r="O87" s="63">
        <f>2020-D87</f>
        <v>51</v>
      </c>
      <c r="P87" s="25">
        <f>VLOOKUP(O87,Tabelle2!$A$5:$E$87,2)</f>
        <v>0.8845</v>
      </c>
      <c r="Q87" s="28"/>
      <c r="R87" s="28"/>
    </row>
    <row r="88" spans="1:23" ht="12" customHeight="1">
      <c r="A88" s="17" t="s">
        <v>141</v>
      </c>
      <c r="B88" s="17" t="s">
        <v>142</v>
      </c>
      <c r="C88" s="17" t="s">
        <v>143</v>
      </c>
      <c r="D88" s="19">
        <v>1945</v>
      </c>
      <c r="E88" s="18" t="s">
        <v>60</v>
      </c>
      <c r="F88" s="19">
        <v>128</v>
      </c>
      <c r="G88" s="20">
        <v>0.23931712962962962</v>
      </c>
      <c r="H88" s="20">
        <v>0.24348379629629627</v>
      </c>
      <c r="I88" s="20">
        <v>0.2473148148148148</v>
      </c>
      <c r="J88" s="20">
        <v>0.24849537037037037</v>
      </c>
      <c r="K88" s="20">
        <v>0.2486574074074074</v>
      </c>
      <c r="L88" s="21">
        <f>SUM(G88:K88)</f>
        <v>1.2272685185185186</v>
      </c>
      <c r="M88" s="22">
        <f>L88/5</f>
        <v>0.24545370370370373</v>
      </c>
      <c r="N88" s="23">
        <f>M88*P88</f>
        <v>0.16919123796296298</v>
      </c>
      <c r="O88" s="63">
        <f>2020-D88</f>
        <v>75</v>
      </c>
      <c r="P88" s="25">
        <f>VLOOKUP(O88,Tabelle2!$A$5:$E$87,2)</f>
        <v>0.6893</v>
      </c>
      <c r="Q88" s="30"/>
      <c r="R88" s="30"/>
      <c r="S88" s="33"/>
      <c r="T88" s="24"/>
      <c r="U88" s="24"/>
      <c r="V88" s="24"/>
      <c r="W88" s="24"/>
    </row>
    <row r="89" spans="1:23" s="53" customFormat="1" ht="12.75" customHeight="1">
      <c r="A89" s="17" t="s">
        <v>234</v>
      </c>
      <c r="B89" s="26" t="s">
        <v>235</v>
      </c>
      <c r="C89" s="26" t="s">
        <v>236</v>
      </c>
      <c r="D89" s="19">
        <v>1956</v>
      </c>
      <c r="E89" s="18" t="s">
        <v>60</v>
      </c>
      <c r="F89" s="19">
        <v>254</v>
      </c>
      <c r="G89" s="20">
        <v>0.20831018518518518</v>
      </c>
      <c r="H89" s="20">
        <v>0.21398148148148147</v>
      </c>
      <c r="I89" s="20">
        <v>0.2189236111111111</v>
      </c>
      <c r="J89" s="20">
        <v>0.22033564814814813</v>
      </c>
      <c r="K89" s="20">
        <v>0.22119212962962964</v>
      </c>
      <c r="L89" s="21">
        <f>SUM(G89:K89)</f>
        <v>1.0827430555555555</v>
      </c>
      <c r="M89" s="22">
        <f>L89/5</f>
        <v>0.2165486111111111</v>
      </c>
      <c r="N89" s="23">
        <f>M89*P89</f>
        <v>0.1696225270833333</v>
      </c>
      <c r="O89" s="63">
        <f>2020-D89</f>
        <v>64</v>
      </c>
      <c r="P89" s="25">
        <f>VLOOKUP(O89,Tabelle2!$A$5:$E$87,2)</f>
        <v>0.7833</v>
      </c>
      <c r="Q89" s="19"/>
      <c r="R89" s="19"/>
      <c r="S89" s="1"/>
      <c r="T89" s="1"/>
      <c r="U89" s="1"/>
      <c r="V89" s="1"/>
      <c r="W89" s="1"/>
    </row>
    <row r="90" spans="1:23" s="53" customFormat="1" ht="12.75" customHeight="1">
      <c r="A90" s="45" t="s">
        <v>290</v>
      </c>
      <c r="B90" s="45" t="s">
        <v>291</v>
      </c>
      <c r="C90" s="45" t="s">
        <v>292</v>
      </c>
      <c r="D90" s="18">
        <v>1965</v>
      </c>
      <c r="E90" s="51" t="s">
        <v>12</v>
      </c>
      <c r="F90" s="51">
        <v>410</v>
      </c>
      <c r="G90" s="20">
        <v>0.19402777777777777</v>
      </c>
      <c r="H90" s="20">
        <v>0.1957986111111111</v>
      </c>
      <c r="I90" s="20">
        <v>0.19822916666666668</v>
      </c>
      <c r="J90" s="20">
        <v>0.20288194444444443</v>
      </c>
      <c r="K90" s="20">
        <v>0.20380787037037038</v>
      </c>
      <c r="L90" s="21">
        <f>SUM(G90:K90)</f>
        <v>0.9947453703703704</v>
      </c>
      <c r="M90" s="22">
        <f>L90/5</f>
        <v>0.19894907407407408</v>
      </c>
      <c r="N90" s="23">
        <f>M90*P90</f>
        <v>0.1697632449074074</v>
      </c>
      <c r="O90" s="63">
        <f>2020-D90</f>
        <v>55</v>
      </c>
      <c r="P90" s="25">
        <f>VLOOKUP(O90,Tabelle2!$A$5:$E$87,2)</f>
        <v>0.8533</v>
      </c>
      <c r="Q90" s="24"/>
      <c r="R90" s="24"/>
      <c r="S90" s="24"/>
      <c r="T90" s="24"/>
      <c r="U90" s="24"/>
      <c r="V90" s="24"/>
      <c r="W90" s="24"/>
    </row>
    <row r="91" spans="1:23" s="53" customFormat="1" ht="12.75" customHeight="1">
      <c r="A91" s="26" t="s">
        <v>323</v>
      </c>
      <c r="B91" s="26" t="s">
        <v>131</v>
      </c>
      <c r="C91" s="43" t="s">
        <v>324</v>
      </c>
      <c r="D91" s="18">
        <v>1954</v>
      </c>
      <c r="E91" s="18" t="s">
        <v>12</v>
      </c>
      <c r="F91" s="30">
        <v>233</v>
      </c>
      <c r="G91" s="20">
        <v>0.21496527777777777</v>
      </c>
      <c r="H91" s="20">
        <v>0.21792824074074071</v>
      </c>
      <c r="I91" s="20">
        <v>0.22181712962962963</v>
      </c>
      <c r="J91" s="20">
        <v>0.22267361111111109</v>
      </c>
      <c r="K91" s="20">
        <v>0.22921296296296298</v>
      </c>
      <c r="L91" s="21">
        <f>SUM(G91:K91)</f>
        <v>1.1065972222222222</v>
      </c>
      <c r="M91" s="22">
        <f>L91/5</f>
        <v>0.22131944444444446</v>
      </c>
      <c r="N91" s="23">
        <f>M91*P91</f>
        <v>0.16992906944444447</v>
      </c>
      <c r="O91" s="63">
        <f>2020-D91</f>
        <v>66</v>
      </c>
      <c r="P91" s="25">
        <f>VLOOKUP(O91,Tabelle2!$A$5:$E$87,2)</f>
        <v>0.7678</v>
      </c>
      <c r="Q91" s="28"/>
      <c r="R91" s="38"/>
      <c r="S91" s="1"/>
      <c r="T91" s="24"/>
      <c r="U91" s="24"/>
      <c r="V91" s="24"/>
      <c r="W91" s="24"/>
    </row>
    <row r="92" spans="1:23" s="53" customFormat="1" ht="12.75" customHeight="1">
      <c r="A92" s="32" t="s">
        <v>16</v>
      </c>
      <c r="B92" s="32" t="s">
        <v>17</v>
      </c>
      <c r="C92" s="27" t="s">
        <v>18</v>
      </c>
      <c r="D92" s="28">
        <v>1952</v>
      </c>
      <c r="E92" s="28" t="s">
        <v>12</v>
      </c>
      <c r="F92" s="28">
        <v>196</v>
      </c>
      <c r="G92" s="20">
        <v>0.21127314814814815</v>
      </c>
      <c r="H92" s="20">
        <v>0.2165625</v>
      </c>
      <c r="I92" s="20">
        <v>0.22528935185185184</v>
      </c>
      <c r="J92" s="20">
        <v>0.23526620370370369</v>
      </c>
      <c r="K92" s="20">
        <v>0.24250000000000002</v>
      </c>
      <c r="L92" s="21">
        <f>SUM(G92:K92)</f>
        <v>1.1308912037037036</v>
      </c>
      <c r="M92" s="22">
        <f>L92/5</f>
        <v>0.22617824074074072</v>
      </c>
      <c r="N92" s="23">
        <f>M92*P92</f>
        <v>0.17013127268518516</v>
      </c>
      <c r="O92" s="63">
        <f>2020-D92</f>
        <v>68</v>
      </c>
      <c r="P92" s="25">
        <f>VLOOKUP(O92,Tabelle2!$A$5:$E$87,2)</f>
        <v>0.7522</v>
      </c>
      <c r="Q92" s="28"/>
      <c r="R92" s="28"/>
      <c r="S92" s="1"/>
      <c r="T92" s="1"/>
      <c r="U92" s="1"/>
      <c r="V92" s="1"/>
      <c r="W92" s="1"/>
    </row>
    <row r="93" spans="1:23" s="53" customFormat="1" ht="12.75" customHeight="1">
      <c r="A93" s="17" t="s">
        <v>123</v>
      </c>
      <c r="B93" s="17" t="s">
        <v>124</v>
      </c>
      <c r="C93" s="17" t="s">
        <v>40</v>
      </c>
      <c r="D93" s="19">
        <v>1965</v>
      </c>
      <c r="E93" s="18" t="s">
        <v>12</v>
      </c>
      <c r="F93" s="19">
        <v>398</v>
      </c>
      <c r="G93" s="20">
        <v>0.1955902777777778</v>
      </c>
      <c r="H93" s="20">
        <v>0.19582175925925926</v>
      </c>
      <c r="I93" s="20">
        <v>0.19988425925925926</v>
      </c>
      <c r="J93" s="20">
        <v>0.20439814814814816</v>
      </c>
      <c r="K93" s="20">
        <v>0.2044328703703704</v>
      </c>
      <c r="L93" s="21">
        <f>SUM(G93:K93)</f>
        <v>1.0001273148148149</v>
      </c>
      <c r="M93" s="22">
        <f>L93/5</f>
        <v>0.20002546296296297</v>
      </c>
      <c r="N93" s="23">
        <f>M93*P93</f>
        <v>0.1706817275462963</v>
      </c>
      <c r="O93" s="63">
        <f>2020-D93</f>
        <v>55</v>
      </c>
      <c r="P93" s="25">
        <f>VLOOKUP(O93,Tabelle2!$A$5:$E$87,2)</f>
        <v>0.8533</v>
      </c>
      <c r="Q93" s="28"/>
      <c r="R93" s="28"/>
      <c r="S93" s="1"/>
      <c r="T93" s="1"/>
      <c r="U93" s="1"/>
      <c r="V93" s="1"/>
      <c r="W93" s="1"/>
    </row>
    <row r="94" spans="1:23" s="53" customFormat="1" ht="12.75" customHeight="1">
      <c r="A94" s="17" t="s">
        <v>257</v>
      </c>
      <c r="B94" s="34" t="s">
        <v>258</v>
      </c>
      <c r="C94" s="17" t="s">
        <v>21</v>
      </c>
      <c r="D94" s="19">
        <v>1964</v>
      </c>
      <c r="E94" s="18" t="s">
        <v>12</v>
      </c>
      <c r="F94" s="19">
        <v>369</v>
      </c>
      <c r="G94" s="20">
        <v>0.19439814814814815</v>
      </c>
      <c r="H94" s="20">
        <v>0.19835648148148147</v>
      </c>
      <c r="I94" s="20">
        <v>0.2031712962962963</v>
      </c>
      <c r="J94" s="20">
        <v>0.20559027777777775</v>
      </c>
      <c r="K94" s="20">
        <v>0.20792824074074076</v>
      </c>
      <c r="L94" s="21">
        <f>SUM(G94:K94)</f>
        <v>1.0094444444444444</v>
      </c>
      <c r="M94" s="22">
        <f>L94/5</f>
        <v>0.20188888888888887</v>
      </c>
      <c r="N94" s="23">
        <f>M94*P94</f>
        <v>0.17071724444444444</v>
      </c>
      <c r="O94" s="63">
        <f>2020-D94</f>
        <v>56</v>
      </c>
      <c r="P94" s="25">
        <f>VLOOKUP(O94,Tabelle2!$A$5:$E$87,2)</f>
        <v>0.8456</v>
      </c>
      <c r="Q94" s="30"/>
      <c r="R94" s="30"/>
      <c r="S94" s="1"/>
      <c r="T94" s="24"/>
      <c r="U94" s="24"/>
      <c r="V94" s="24"/>
      <c r="W94" s="24"/>
    </row>
    <row r="95" spans="1:23" s="53" customFormat="1" ht="12.75" customHeight="1">
      <c r="A95" s="35" t="s">
        <v>180</v>
      </c>
      <c r="B95" s="35" t="s">
        <v>183</v>
      </c>
      <c r="C95" s="35" t="s">
        <v>184</v>
      </c>
      <c r="D95" s="36">
        <v>1966</v>
      </c>
      <c r="E95" s="37" t="s">
        <v>12</v>
      </c>
      <c r="F95" s="36">
        <v>439</v>
      </c>
      <c r="G95" s="20">
        <v>0.18788194444444442</v>
      </c>
      <c r="H95" s="20">
        <v>0.19281249999999997</v>
      </c>
      <c r="I95" s="20">
        <v>0.20243055555555556</v>
      </c>
      <c r="J95" s="20">
        <v>0.20422453703703702</v>
      </c>
      <c r="K95" s="20">
        <v>0.20434027777777777</v>
      </c>
      <c r="L95" s="21">
        <f>SUM(G95:K95)</f>
        <v>0.9916898148148147</v>
      </c>
      <c r="M95" s="22">
        <f>L95/5</f>
        <v>0.19833796296296294</v>
      </c>
      <c r="N95" s="23">
        <f>M95*P95</f>
        <v>0.17078881990740738</v>
      </c>
      <c r="O95" s="63">
        <f>2020-D95</f>
        <v>54</v>
      </c>
      <c r="P95" s="25">
        <f>VLOOKUP(O95,Tabelle2!$A$5:$E$87,2)</f>
        <v>0.8611</v>
      </c>
      <c r="Q95" s="27"/>
      <c r="R95" s="28"/>
      <c r="S95" s="1"/>
      <c r="T95" s="1"/>
      <c r="U95" s="1"/>
      <c r="V95" s="1"/>
      <c r="W95" s="1"/>
    </row>
    <row r="96" spans="1:23" ht="12" customHeight="1">
      <c r="A96" s="17" t="s">
        <v>336</v>
      </c>
      <c r="B96" s="17" t="s">
        <v>31</v>
      </c>
      <c r="C96" s="29" t="s">
        <v>239</v>
      </c>
      <c r="D96" s="19">
        <v>1958</v>
      </c>
      <c r="E96" s="18" t="s">
        <v>12</v>
      </c>
      <c r="F96" s="19">
        <v>87</v>
      </c>
      <c r="G96" s="4">
        <v>0.1970023148148148</v>
      </c>
      <c r="H96" s="4">
        <v>0.21251157407407406</v>
      </c>
      <c r="I96" s="4">
        <v>0.21822916666666667</v>
      </c>
      <c r="J96" s="4">
        <v>0.21982638888888886</v>
      </c>
      <c r="K96" s="4">
        <v>0.22496527777777778</v>
      </c>
      <c r="L96" s="21">
        <f>SUM(G96:K96)</f>
        <v>1.0725347222222221</v>
      </c>
      <c r="M96" s="22">
        <f>L96/5</f>
        <v>0.21450694444444443</v>
      </c>
      <c r="N96" s="23">
        <f>M96*P96</f>
        <v>0.17136959791666667</v>
      </c>
      <c r="O96" s="63">
        <f>2020-D96</f>
        <v>62</v>
      </c>
      <c r="P96" s="25">
        <f>VLOOKUP(O96,Tabelle2!$A$5:$E$87,2)</f>
        <v>0.7989</v>
      </c>
      <c r="Q96" s="28"/>
      <c r="R96" s="38"/>
      <c r="T96" s="31"/>
      <c r="U96" s="31"/>
      <c r="V96" s="31"/>
      <c r="W96" s="31"/>
    </row>
    <row r="97" spans="1:18" ht="12" customHeight="1">
      <c r="A97" s="41" t="s">
        <v>351</v>
      </c>
      <c r="B97" s="41" t="s">
        <v>42</v>
      </c>
      <c r="C97" s="41" t="s">
        <v>352</v>
      </c>
      <c r="D97" s="66">
        <v>1960</v>
      </c>
      <c r="E97" s="64" t="s">
        <v>12</v>
      </c>
      <c r="F97" s="64">
        <v>530</v>
      </c>
      <c r="G97" s="4">
        <v>0.19375</v>
      </c>
      <c r="H97" s="4">
        <v>0.1986111111111111</v>
      </c>
      <c r="I97" s="4">
        <v>0.20902777777777778</v>
      </c>
      <c r="J97" s="20">
        <v>0.22708333333333333</v>
      </c>
      <c r="K97" s="20">
        <v>0.22777777777777777</v>
      </c>
      <c r="L97" s="21">
        <f>SUM(G97:K97)</f>
        <v>1.05625</v>
      </c>
      <c r="M97" s="22">
        <f>L97/5</f>
        <v>0.21125</v>
      </c>
      <c r="N97" s="23">
        <f>M97*P97</f>
        <v>0.172042</v>
      </c>
      <c r="O97" s="63">
        <f>2020-D97</f>
        <v>60</v>
      </c>
      <c r="P97" s="25">
        <f>VLOOKUP(O97,Tabelle2!$A$5:$E$87,2)</f>
        <v>0.8144</v>
      </c>
      <c r="Q97" s="28"/>
      <c r="R97" s="38"/>
    </row>
    <row r="98" spans="1:23" ht="12" customHeight="1">
      <c r="A98" s="65" t="s">
        <v>353</v>
      </c>
      <c r="B98" s="65" t="s">
        <v>354</v>
      </c>
      <c r="C98" s="65" t="s">
        <v>149</v>
      </c>
      <c r="D98" s="66">
        <v>1970</v>
      </c>
      <c r="E98" s="64" t="s">
        <v>12</v>
      </c>
      <c r="F98" s="64">
        <v>524</v>
      </c>
      <c r="G98" s="20">
        <v>0.18598379629629627</v>
      </c>
      <c r="H98" s="20">
        <v>0.19293981481481481</v>
      </c>
      <c r="I98" s="20">
        <v>0.1932638888888889</v>
      </c>
      <c r="J98" s="20">
        <v>0.19493055555555558</v>
      </c>
      <c r="K98" s="20">
        <v>0.19773148148148148</v>
      </c>
      <c r="L98" s="21">
        <f>SUM(G98:K98)</f>
        <v>0.964849537037037</v>
      </c>
      <c r="M98" s="22">
        <f>L98/5</f>
        <v>0.1929699074074074</v>
      </c>
      <c r="N98" s="23">
        <f>M98*P98</f>
        <v>0.1721677513888889</v>
      </c>
      <c r="O98" s="63">
        <f>2020-D98</f>
        <v>50</v>
      </c>
      <c r="P98" s="25">
        <f>VLOOKUP(O98,Tabelle2!$A$5:$E$87,2)</f>
        <v>0.8922</v>
      </c>
      <c r="Q98" s="28"/>
      <c r="R98" s="28"/>
      <c r="T98" s="33"/>
      <c r="U98" s="33"/>
      <c r="V98" s="33"/>
      <c r="W98" s="33"/>
    </row>
    <row r="99" spans="1:23" s="42" customFormat="1" ht="12.75" customHeight="1">
      <c r="A99" s="17" t="s">
        <v>280</v>
      </c>
      <c r="B99" s="17" t="s">
        <v>281</v>
      </c>
      <c r="C99" s="17" t="s">
        <v>40</v>
      </c>
      <c r="D99" s="19">
        <v>1948</v>
      </c>
      <c r="E99" s="18" t="s">
        <v>12</v>
      </c>
      <c r="F99" s="19">
        <v>194</v>
      </c>
      <c r="G99" s="20">
        <v>0.23251157407407408</v>
      </c>
      <c r="H99" s="20">
        <v>0.2330439814814815</v>
      </c>
      <c r="I99" s="20">
        <v>0.24149305555555556</v>
      </c>
      <c r="J99" s="20">
        <v>0.2446759259259259</v>
      </c>
      <c r="K99" s="20">
        <v>0.2485763888888889</v>
      </c>
      <c r="L99" s="21">
        <f>SUM(G99:K99)</f>
        <v>1.200300925925926</v>
      </c>
      <c r="M99" s="22">
        <f>L99/5</f>
        <v>0.2400601851851852</v>
      </c>
      <c r="N99" s="23">
        <f>M99*P99</f>
        <v>0.17279532129629632</v>
      </c>
      <c r="O99" s="63">
        <f>2020-D99</f>
        <v>72</v>
      </c>
      <c r="P99" s="25">
        <f>VLOOKUP(O99,Tabelle2!$A$5:$E$87,2)</f>
        <v>0.7198</v>
      </c>
      <c r="Q99" s="19"/>
      <c r="R99" s="19"/>
      <c r="S99" s="1"/>
      <c r="T99" s="1"/>
      <c r="U99" s="1"/>
      <c r="V99" s="1"/>
      <c r="W99" s="1"/>
    </row>
    <row r="100" spans="1:18" ht="12" customHeight="1">
      <c r="A100" s="65" t="s">
        <v>360</v>
      </c>
      <c r="B100" s="65" t="s">
        <v>361</v>
      </c>
      <c r="C100" s="65" t="s">
        <v>362</v>
      </c>
      <c r="D100" s="66">
        <v>1966</v>
      </c>
      <c r="E100" s="64" t="s">
        <v>12</v>
      </c>
      <c r="F100" s="64">
        <v>527</v>
      </c>
      <c r="G100" s="20">
        <v>0.1735648148148148</v>
      </c>
      <c r="H100" s="20">
        <v>0.1993287037037037</v>
      </c>
      <c r="I100" s="20">
        <v>0.20358796296296297</v>
      </c>
      <c r="J100" s="20">
        <v>0.2086921296296296</v>
      </c>
      <c r="K100" s="20">
        <v>0.22187500000000002</v>
      </c>
      <c r="L100" s="21">
        <f>SUM(G100:K100)</f>
        <v>1.007048611111111</v>
      </c>
      <c r="M100" s="22">
        <f>L100/5</f>
        <v>0.2014097222222222</v>
      </c>
      <c r="N100" s="23">
        <f>M100*P100</f>
        <v>0.17343391180555554</v>
      </c>
      <c r="O100" s="63">
        <f>2020-D100</f>
        <v>54</v>
      </c>
      <c r="P100" s="25">
        <f>VLOOKUP(O100,Tabelle2!$A$5:$E$87,2)</f>
        <v>0.8611</v>
      </c>
      <c r="Q100" s="30"/>
      <c r="R100" s="30"/>
    </row>
    <row r="101" spans="1:23" ht="12" customHeight="1">
      <c r="A101" s="26" t="s">
        <v>318</v>
      </c>
      <c r="B101" s="26" t="s">
        <v>66</v>
      </c>
      <c r="C101" s="43" t="s">
        <v>319</v>
      </c>
      <c r="D101" s="18">
        <v>1963</v>
      </c>
      <c r="E101" s="18" t="s">
        <v>12</v>
      </c>
      <c r="F101" s="30">
        <v>425</v>
      </c>
      <c r="G101" s="20">
        <v>0.19458333333333333</v>
      </c>
      <c r="H101" s="20">
        <v>0.204375</v>
      </c>
      <c r="I101" s="20">
        <v>0.2053935185185185</v>
      </c>
      <c r="J101" s="20">
        <v>0.21381944444444445</v>
      </c>
      <c r="K101" s="20">
        <v>0.21844907407407407</v>
      </c>
      <c r="L101" s="21">
        <f>SUM(G101:K101)</f>
        <v>1.0366203703703702</v>
      </c>
      <c r="M101" s="22">
        <f>L101/5</f>
        <v>0.20732407407407405</v>
      </c>
      <c r="N101" s="23">
        <f>M101*P101</f>
        <v>0.17369610925925924</v>
      </c>
      <c r="O101" s="63">
        <f>2020-D101</f>
        <v>57</v>
      </c>
      <c r="P101" s="25">
        <f>VLOOKUP(O101,Tabelle2!$A$5:$E$87,2)</f>
        <v>0.8378</v>
      </c>
      <c r="Q101" s="28"/>
      <c r="R101" s="38"/>
      <c r="T101" s="24"/>
      <c r="U101" s="24"/>
      <c r="V101" s="24"/>
      <c r="W101" s="24"/>
    </row>
    <row r="102" spans="1:18" ht="12" customHeight="1">
      <c r="A102" s="17" t="s">
        <v>347</v>
      </c>
      <c r="B102" s="34" t="s">
        <v>348</v>
      </c>
      <c r="C102" s="17" t="s">
        <v>349</v>
      </c>
      <c r="D102" s="19">
        <v>1986</v>
      </c>
      <c r="E102" s="18" t="s">
        <v>12</v>
      </c>
      <c r="F102" s="19">
        <v>531</v>
      </c>
      <c r="G102" s="20">
        <v>0.17005787037037037</v>
      </c>
      <c r="H102" s="20">
        <v>0.17401620370370371</v>
      </c>
      <c r="I102" s="20">
        <v>0.17546296296296296</v>
      </c>
      <c r="J102" s="20">
        <v>0.17579861111111109</v>
      </c>
      <c r="K102" s="20">
        <v>0.17623842592592595</v>
      </c>
      <c r="L102" s="21">
        <f>SUM(G102:K102)</f>
        <v>0.8715740740740741</v>
      </c>
      <c r="M102" s="22">
        <f>L102/5</f>
        <v>0.1743148148148148</v>
      </c>
      <c r="N102" s="23">
        <f>M102*P102</f>
        <v>0.17380930185185184</v>
      </c>
      <c r="O102" s="63">
        <f>2020-D102</f>
        <v>34</v>
      </c>
      <c r="P102" s="25">
        <f>VLOOKUP(O102,Tabelle2!$A$5:$E$87,2)</f>
        <v>0.9971</v>
      </c>
      <c r="Q102" s="19"/>
      <c r="R102" s="19"/>
    </row>
    <row r="103" spans="1:19" ht="12" customHeight="1">
      <c r="A103" s="65" t="s">
        <v>355</v>
      </c>
      <c r="B103" s="65" t="s">
        <v>306</v>
      </c>
      <c r="C103" s="65" t="s">
        <v>356</v>
      </c>
      <c r="D103" s="66">
        <v>1985</v>
      </c>
      <c r="E103" s="64" t="s">
        <v>12</v>
      </c>
      <c r="F103" s="30">
        <v>533</v>
      </c>
      <c r="G103" s="20">
        <v>0.16363425925925926</v>
      </c>
      <c r="H103" s="20">
        <v>0.16559027777777777</v>
      </c>
      <c r="I103" s="20">
        <v>0.1791435185185185</v>
      </c>
      <c r="J103" s="20">
        <v>0.18368055555555554</v>
      </c>
      <c r="K103" s="20">
        <v>0.18769675925925924</v>
      </c>
      <c r="L103" s="21">
        <f>SUM(G103:K103)</f>
        <v>0.8797453703703703</v>
      </c>
      <c r="M103" s="22">
        <f>L103/5</f>
        <v>0.17594907407407406</v>
      </c>
      <c r="N103" s="23">
        <f>M103*P103</f>
        <v>0.17498135416666666</v>
      </c>
      <c r="O103" s="63">
        <f>2020-D103</f>
        <v>35</v>
      </c>
      <c r="P103" s="25">
        <f>VLOOKUP(O103,Tabelle2!$A$5:$E$87,2)</f>
        <v>0.9945</v>
      </c>
      <c r="Q103" s="28"/>
      <c r="R103" s="28"/>
      <c r="S103" s="33"/>
    </row>
    <row r="104" spans="1:23" ht="12" customHeight="1">
      <c r="A104" s="26" t="s">
        <v>35</v>
      </c>
      <c r="B104" s="29" t="s">
        <v>36</v>
      </c>
      <c r="C104" s="26" t="s">
        <v>37</v>
      </c>
      <c r="D104" s="19">
        <v>1987</v>
      </c>
      <c r="E104" s="19" t="s">
        <v>12</v>
      </c>
      <c r="F104" s="30">
        <v>427</v>
      </c>
      <c r="G104" s="20">
        <v>0.16474537037037038</v>
      </c>
      <c r="H104" s="20">
        <v>0.16672453703703705</v>
      </c>
      <c r="I104" s="20">
        <v>0.17646990740740742</v>
      </c>
      <c r="J104" s="20">
        <v>0.18547453703703706</v>
      </c>
      <c r="K104" s="20">
        <v>0.18555555555555556</v>
      </c>
      <c r="L104" s="21">
        <f>SUM(G104:K104)</f>
        <v>0.8789699074074075</v>
      </c>
      <c r="M104" s="22">
        <f>L104/5</f>
        <v>0.1757939814814815</v>
      </c>
      <c r="N104" s="23">
        <f>M104*P104</f>
        <v>0.17558302870370374</v>
      </c>
      <c r="O104" s="63">
        <f>2020-D104</f>
        <v>33</v>
      </c>
      <c r="P104" s="25">
        <f>VLOOKUP(O104,Tabelle2!$A$5:$E$87,2)</f>
        <v>0.9988</v>
      </c>
      <c r="Q104" s="30"/>
      <c r="R104" s="30"/>
      <c r="S104" s="33"/>
      <c r="T104" s="24"/>
      <c r="U104" s="24"/>
      <c r="V104" s="24"/>
      <c r="W104" s="24"/>
    </row>
    <row r="105" spans="1:18" ht="12" customHeight="1">
      <c r="A105" s="17" t="s">
        <v>337</v>
      </c>
      <c r="B105" s="17" t="s">
        <v>260</v>
      </c>
      <c r="C105" s="29" t="s">
        <v>338</v>
      </c>
      <c r="D105" s="19">
        <v>1960</v>
      </c>
      <c r="E105" s="18" t="s">
        <v>12</v>
      </c>
      <c r="F105" s="19">
        <v>44</v>
      </c>
      <c r="G105" s="4">
        <v>0.20993055555555554</v>
      </c>
      <c r="H105" s="4">
        <v>0.21745370370370368</v>
      </c>
      <c r="I105" s="4">
        <v>0.21817129629629628</v>
      </c>
      <c r="J105" s="20">
        <v>0.21903935185185186</v>
      </c>
      <c r="K105" s="20">
        <v>0.21961805555555555</v>
      </c>
      <c r="L105" s="21">
        <f>SUM(G105:K105)</f>
        <v>1.0842129629629629</v>
      </c>
      <c r="M105" s="22">
        <f>L105/5</f>
        <v>0.2168425925925926</v>
      </c>
      <c r="N105" s="23">
        <f>M105*P105</f>
        <v>0.1765966074074074</v>
      </c>
      <c r="O105" s="63">
        <f>2020-D105</f>
        <v>60</v>
      </c>
      <c r="P105" s="25">
        <f>VLOOKUP(O105,Tabelle2!$A$5:$E$87,2)</f>
        <v>0.8144</v>
      </c>
      <c r="Q105" s="30"/>
      <c r="R105" s="30"/>
    </row>
    <row r="106" spans="1:23" ht="12" customHeight="1">
      <c r="A106" s="17" t="s">
        <v>326</v>
      </c>
      <c r="B106" s="17" t="s">
        <v>31</v>
      </c>
      <c r="C106" s="17" t="s">
        <v>23</v>
      </c>
      <c r="D106" s="19">
        <v>1968</v>
      </c>
      <c r="E106" s="18" t="s">
        <v>12</v>
      </c>
      <c r="F106" s="19">
        <v>10</v>
      </c>
      <c r="G106" s="20">
        <v>0.19702546296296297</v>
      </c>
      <c r="H106" s="20">
        <v>0.1984837962962963</v>
      </c>
      <c r="I106" s="20">
        <v>0.20408564814814814</v>
      </c>
      <c r="J106" s="20">
        <v>0.2051736111111111</v>
      </c>
      <c r="K106" s="20">
        <v>0.20645833333333333</v>
      </c>
      <c r="L106" s="21">
        <f>SUM(G106:K106)</f>
        <v>1.011226851851852</v>
      </c>
      <c r="M106" s="22">
        <f>L106/5</f>
        <v>0.20224537037037038</v>
      </c>
      <c r="N106" s="23">
        <f>M106*P106</f>
        <v>0.17730851620370372</v>
      </c>
      <c r="O106" s="63">
        <f>2020-D106</f>
        <v>52</v>
      </c>
      <c r="P106" s="25">
        <f>VLOOKUP(O106,Tabelle2!$A$5:$E$87,2)</f>
        <v>0.8767</v>
      </c>
      <c r="Q106" s="28"/>
      <c r="R106" s="38"/>
      <c r="T106" s="24"/>
      <c r="U106" s="24"/>
      <c r="V106" s="24"/>
      <c r="W106" s="24"/>
    </row>
    <row r="107" spans="1:23" s="24" customFormat="1" ht="12.75" customHeight="1">
      <c r="A107" s="26" t="s">
        <v>80</v>
      </c>
      <c r="B107" s="39" t="s">
        <v>83</v>
      </c>
      <c r="C107" s="26" t="s">
        <v>82</v>
      </c>
      <c r="D107" s="19">
        <v>1963</v>
      </c>
      <c r="E107" s="19" t="s">
        <v>12</v>
      </c>
      <c r="F107" s="30">
        <v>335</v>
      </c>
      <c r="G107" s="20">
        <v>0.21319444444444444</v>
      </c>
      <c r="H107" s="20">
        <v>0.2150115740740741</v>
      </c>
      <c r="I107" s="20">
        <v>0.22024305555555557</v>
      </c>
      <c r="J107" s="20">
        <v>0.2218402777777778</v>
      </c>
      <c r="K107" s="20">
        <v>0.22465277777777778</v>
      </c>
      <c r="L107" s="21">
        <f>SUM(G107:K107)</f>
        <v>1.0949421296296296</v>
      </c>
      <c r="M107" s="22">
        <f>L107/5</f>
        <v>0.2189884259259259</v>
      </c>
      <c r="N107" s="23">
        <f>M107*P107</f>
        <v>0.1773368273148148</v>
      </c>
      <c r="O107" s="63">
        <f>2020-D107</f>
        <v>57</v>
      </c>
      <c r="P107" s="25">
        <f>VLOOKUP(O107,Tabelle2!$A$5:$E$87,3)</f>
        <v>0.8098</v>
      </c>
      <c r="T107" s="1"/>
      <c r="U107" s="1"/>
      <c r="V107" s="1"/>
      <c r="W107" s="1"/>
    </row>
    <row r="108" spans="1:19" s="24" customFormat="1" ht="12.75" customHeight="1">
      <c r="A108" s="26" t="s">
        <v>293</v>
      </c>
      <c r="B108" s="26" t="s">
        <v>294</v>
      </c>
      <c r="C108" s="43" t="s">
        <v>295</v>
      </c>
      <c r="D108" s="18">
        <v>1956</v>
      </c>
      <c r="E108" s="18" t="s">
        <v>12</v>
      </c>
      <c r="F108" s="30">
        <v>363</v>
      </c>
      <c r="G108" s="20">
        <v>0.18332175925925928</v>
      </c>
      <c r="H108" s="20">
        <v>0.20207175925925927</v>
      </c>
      <c r="I108" s="20">
        <v>0.24234953703703702</v>
      </c>
      <c r="J108" s="20">
        <v>0.25207175925925923</v>
      </c>
      <c r="K108" s="20">
        <v>0.25623842592592594</v>
      </c>
      <c r="L108" s="21">
        <f>SUM(G108:K108)</f>
        <v>1.1360532407407407</v>
      </c>
      <c r="M108" s="22">
        <f>L108/5</f>
        <v>0.22721064814814812</v>
      </c>
      <c r="N108" s="23">
        <f>M108*P108</f>
        <v>0.17797410069444441</v>
      </c>
      <c r="O108" s="63">
        <f>2020-D108</f>
        <v>64</v>
      </c>
      <c r="P108" s="25">
        <f>VLOOKUP(O108,Tabelle2!$A$5:$E$87,2)</f>
        <v>0.7833</v>
      </c>
      <c r="Q108" s="28"/>
      <c r="R108" s="38"/>
      <c r="S108" s="1"/>
    </row>
    <row r="109" spans="1:23" s="24" customFormat="1" ht="12.75" customHeight="1">
      <c r="A109" s="17" t="s">
        <v>167</v>
      </c>
      <c r="B109" s="32" t="s">
        <v>168</v>
      </c>
      <c r="C109" s="27" t="s">
        <v>169</v>
      </c>
      <c r="D109" s="19">
        <v>1956</v>
      </c>
      <c r="E109" s="28" t="s">
        <v>12</v>
      </c>
      <c r="F109" s="28">
        <v>323</v>
      </c>
      <c r="G109" s="20">
        <v>0.20554398148148148</v>
      </c>
      <c r="H109" s="20">
        <v>0.22306712962962963</v>
      </c>
      <c r="I109" s="20">
        <v>0.2333449074074074</v>
      </c>
      <c r="J109" s="20">
        <v>0.23894675925925926</v>
      </c>
      <c r="K109" s="20">
        <v>0.2404861111111111</v>
      </c>
      <c r="L109" s="21">
        <f>SUM(G109:K109)</f>
        <v>1.1413888888888888</v>
      </c>
      <c r="M109" s="22">
        <f>L109/5</f>
        <v>0.22827777777777775</v>
      </c>
      <c r="N109" s="23">
        <f>M109*P109</f>
        <v>0.1788099833333333</v>
      </c>
      <c r="O109" s="63">
        <f>2020-D109</f>
        <v>64</v>
      </c>
      <c r="P109" s="25">
        <f>VLOOKUP(O109,Tabelle2!$A$5:$E$87,2)</f>
        <v>0.7833</v>
      </c>
      <c r="Q109" s="28"/>
      <c r="R109" s="28"/>
      <c r="S109" s="33"/>
      <c r="T109" s="1"/>
      <c r="U109" s="1"/>
      <c r="V109" s="1"/>
      <c r="W109" s="1"/>
    </row>
    <row r="110" spans="1:23" s="24" customFormat="1" ht="12.75" customHeight="1">
      <c r="A110" s="17" t="s">
        <v>192</v>
      </c>
      <c r="B110" s="34" t="s">
        <v>193</v>
      </c>
      <c r="C110" s="29" t="s">
        <v>194</v>
      </c>
      <c r="D110" s="19">
        <v>1956</v>
      </c>
      <c r="E110" s="18" t="s">
        <v>12</v>
      </c>
      <c r="F110" s="19">
        <v>272</v>
      </c>
      <c r="G110" s="20">
        <v>0.23603009259259258</v>
      </c>
      <c r="H110" s="20">
        <v>0.24260416666666665</v>
      </c>
      <c r="I110" s="20">
        <v>0.24574074074074073</v>
      </c>
      <c r="J110" s="20">
        <v>0.24770833333333334</v>
      </c>
      <c r="K110" s="20">
        <v>0.24922453703703704</v>
      </c>
      <c r="L110" s="21">
        <f>SUM(G110:K110)</f>
        <v>1.2213078703703704</v>
      </c>
      <c r="M110" s="22">
        <f>L110/5</f>
        <v>0.24426157407407406</v>
      </c>
      <c r="N110" s="23">
        <f>M110*P110</f>
        <v>0.17887275069444442</v>
      </c>
      <c r="O110" s="63">
        <f>2020-D110</f>
        <v>64</v>
      </c>
      <c r="P110" s="25">
        <f>VLOOKUP(O110,Tabelle2!$A$5:$E$87,3)</f>
        <v>0.7323</v>
      </c>
      <c r="Q110" s="19"/>
      <c r="R110" s="19"/>
      <c r="S110" s="1"/>
      <c r="T110" s="1"/>
      <c r="U110" s="1"/>
      <c r="V110" s="1"/>
      <c r="W110" s="1"/>
    </row>
    <row r="111" spans="1:23" s="24" customFormat="1" ht="12.75" customHeight="1">
      <c r="A111" s="17" t="s">
        <v>288</v>
      </c>
      <c r="B111" s="17" t="s">
        <v>139</v>
      </c>
      <c r="C111" s="29" t="s">
        <v>289</v>
      </c>
      <c r="D111" s="19">
        <v>1961</v>
      </c>
      <c r="E111" s="18" t="s">
        <v>12</v>
      </c>
      <c r="F111" s="19">
        <v>162</v>
      </c>
      <c r="G111" s="20">
        <v>0.20821759259259257</v>
      </c>
      <c r="H111" s="20">
        <v>0.20949074074074073</v>
      </c>
      <c r="I111" s="20">
        <v>0.21540509259259258</v>
      </c>
      <c r="J111" s="20">
        <v>0.2224189814814815</v>
      </c>
      <c r="K111" s="20">
        <v>0.23510416666666667</v>
      </c>
      <c r="L111" s="21">
        <f>SUM(G111:K111)</f>
        <v>1.090636574074074</v>
      </c>
      <c r="M111" s="22">
        <f>L111/5</f>
        <v>0.2181273148148148</v>
      </c>
      <c r="N111" s="23">
        <f>M111*P111</f>
        <v>0.17934427824074073</v>
      </c>
      <c r="O111" s="63">
        <f>2020-D111</f>
        <v>59</v>
      </c>
      <c r="P111" s="25">
        <f>VLOOKUP(O111,Tabelle2!$A$5:$E$87,2)</f>
        <v>0.8222</v>
      </c>
      <c r="R111" s="20"/>
      <c r="S111" s="20"/>
      <c r="T111" s="20"/>
      <c r="U111" s="20"/>
      <c r="V111" s="20"/>
      <c r="W111" s="25"/>
    </row>
    <row r="112" spans="1:23" s="24" customFormat="1" ht="12.75" customHeight="1">
      <c r="A112" s="17" t="s">
        <v>165</v>
      </c>
      <c r="B112" s="32" t="s">
        <v>20</v>
      </c>
      <c r="C112" s="27" t="s">
        <v>166</v>
      </c>
      <c r="D112" s="19">
        <v>1969</v>
      </c>
      <c r="E112" s="28" t="s">
        <v>12</v>
      </c>
      <c r="F112" s="28">
        <v>413</v>
      </c>
      <c r="G112" s="20">
        <v>0.19297453703703704</v>
      </c>
      <c r="H112" s="20">
        <v>0.19918981481481482</v>
      </c>
      <c r="I112" s="20">
        <v>0.19952546296296295</v>
      </c>
      <c r="J112" s="20">
        <v>0.20878472222222222</v>
      </c>
      <c r="K112" s="20">
        <v>0.21905092592592593</v>
      </c>
      <c r="L112" s="21">
        <f>SUM(G112:K112)</f>
        <v>1.0195254629629629</v>
      </c>
      <c r="M112" s="22">
        <f>L112/5</f>
        <v>0.20390509259259257</v>
      </c>
      <c r="N112" s="23">
        <f>M112*P112</f>
        <v>0.1803540543981481</v>
      </c>
      <c r="O112" s="63">
        <f>2020-D112</f>
        <v>51</v>
      </c>
      <c r="P112" s="25">
        <f>VLOOKUP(O112,Tabelle2!$A$5:$E$87,2)</f>
        <v>0.8845</v>
      </c>
      <c r="Q112" s="30"/>
      <c r="R112" s="30"/>
      <c r="S112" s="1"/>
      <c r="T112" s="1"/>
      <c r="U112" s="1"/>
      <c r="V112" s="1"/>
      <c r="W112" s="1"/>
    </row>
    <row r="113" spans="1:19" s="24" customFormat="1" ht="12.75" customHeight="1">
      <c r="A113" s="17" t="s">
        <v>152</v>
      </c>
      <c r="B113" s="17" t="s">
        <v>153</v>
      </c>
      <c r="C113" s="17" t="s">
        <v>154</v>
      </c>
      <c r="D113" s="18">
        <v>1980</v>
      </c>
      <c r="E113" s="19" t="s">
        <v>12</v>
      </c>
      <c r="F113" s="19">
        <v>516</v>
      </c>
      <c r="G113" s="20">
        <v>0.1771412037037037</v>
      </c>
      <c r="H113" s="20">
        <v>0.1795601851851852</v>
      </c>
      <c r="I113" s="20">
        <v>0.18930555555555553</v>
      </c>
      <c r="J113" s="20">
        <v>0.18953703703703703</v>
      </c>
      <c r="K113" s="20">
        <v>0.1945949074074074</v>
      </c>
      <c r="L113" s="21">
        <f>SUM(G113:K113)</f>
        <v>0.9301388888888888</v>
      </c>
      <c r="M113" s="22">
        <f>L113/5</f>
        <v>0.18602777777777776</v>
      </c>
      <c r="N113" s="23">
        <f>M113*P113</f>
        <v>0.18037253333333333</v>
      </c>
      <c r="O113" s="63">
        <f>2020-D113</f>
        <v>40</v>
      </c>
      <c r="P113" s="25">
        <f>VLOOKUP(O113,Tabelle2!$A$5:$E$87,2)</f>
        <v>0.9696</v>
      </c>
      <c r="Q113" s="30"/>
      <c r="R113" s="30"/>
      <c r="S113" s="33"/>
    </row>
    <row r="114" spans="1:23" ht="12" customHeight="1">
      <c r="A114" s="26" t="s">
        <v>97</v>
      </c>
      <c r="B114" s="39" t="s">
        <v>98</v>
      </c>
      <c r="C114" s="29" t="s">
        <v>99</v>
      </c>
      <c r="D114" s="30">
        <v>1961</v>
      </c>
      <c r="E114" s="18" t="s">
        <v>100</v>
      </c>
      <c r="F114" s="30">
        <v>115</v>
      </c>
      <c r="G114" s="20">
        <v>0.2171990740740741</v>
      </c>
      <c r="H114" s="20">
        <v>0.22577546296296294</v>
      </c>
      <c r="I114" s="20">
        <v>0.22777777777777777</v>
      </c>
      <c r="J114" s="20">
        <v>0.23636574074074077</v>
      </c>
      <c r="K114" s="20">
        <v>0.23827546296296295</v>
      </c>
      <c r="L114" s="21">
        <f>SUM(G114:K114)</f>
        <v>1.1453935185185184</v>
      </c>
      <c r="M114" s="22">
        <f>L114/5</f>
        <v>0.2290787037037037</v>
      </c>
      <c r="N114" s="23">
        <f>M114*P114</f>
        <v>0.18042238703703703</v>
      </c>
      <c r="O114" s="63">
        <f>2020-D114</f>
        <v>59</v>
      </c>
      <c r="P114" s="25">
        <f>VLOOKUP(O114,Tabelle2!$A$5:$E$87,3)</f>
        <v>0.7876</v>
      </c>
      <c r="Q114" s="28"/>
      <c r="R114" s="28"/>
      <c r="T114" s="42"/>
      <c r="U114" s="42"/>
      <c r="V114" s="42"/>
      <c r="W114" s="42"/>
    </row>
    <row r="115" spans="1:19" ht="12" customHeight="1">
      <c r="A115" s="26" t="s">
        <v>296</v>
      </c>
      <c r="B115" s="39" t="s">
        <v>297</v>
      </c>
      <c r="C115" s="29" t="s">
        <v>21</v>
      </c>
      <c r="D115" s="18">
        <v>1958</v>
      </c>
      <c r="E115" s="18" t="s">
        <v>12</v>
      </c>
      <c r="F115" s="30">
        <v>257</v>
      </c>
      <c r="G115" s="20">
        <v>0.2302314814814815</v>
      </c>
      <c r="H115" s="20">
        <v>0.2409375</v>
      </c>
      <c r="I115" s="20">
        <v>0.24431712962962962</v>
      </c>
      <c r="J115" s="20">
        <v>0.24892361111111114</v>
      </c>
      <c r="K115" s="20">
        <v>0.24930555555555556</v>
      </c>
      <c r="L115" s="21">
        <f>SUM(G115:K115)</f>
        <v>1.2137152777777778</v>
      </c>
      <c r="M115" s="22">
        <f>L115/5</f>
        <v>0.24274305555555556</v>
      </c>
      <c r="N115" s="23">
        <f>M115*P115</f>
        <v>0.18314963541666665</v>
      </c>
      <c r="O115" s="63">
        <f>2020-D115</f>
        <v>62</v>
      </c>
      <c r="P115" s="25">
        <f>VLOOKUP(O115,Tabelle2!$A$5:$E$87,3)</f>
        <v>0.7545</v>
      </c>
      <c r="Q115" s="25"/>
      <c r="R115" s="25"/>
      <c r="S115" s="25"/>
    </row>
    <row r="116" spans="1:23" ht="12" customHeight="1">
      <c r="A116" s="17" t="s">
        <v>144</v>
      </c>
      <c r="B116" s="34" t="s">
        <v>145</v>
      </c>
      <c r="C116" s="17" t="s">
        <v>146</v>
      </c>
      <c r="D116" s="18">
        <v>1971</v>
      </c>
      <c r="E116" s="19" t="s">
        <v>12</v>
      </c>
      <c r="F116" s="19">
        <v>486</v>
      </c>
      <c r="G116" s="20">
        <v>0.18953703703703703</v>
      </c>
      <c r="H116" s="20">
        <v>0.2005787037037037</v>
      </c>
      <c r="I116" s="20">
        <v>0.20413194444444446</v>
      </c>
      <c r="J116" s="20">
        <v>0.21270833333333336</v>
      </c>
      <c r="K116" s="20">
        <v>0.21319444444444444</v>
      </c>
      <c r="L116" s="21">
        <f>SUM(G116:K116)</f>
        <v>1.020150462962963</v>
      </c>
      <c r="M116" s="22">
        <f>L116/5</f>
        <v>0.20403009259259258</v>
      </c>
      <c r="N116" s="23">
        <f>M116*P116</f>
        <v>0.18325982916666667</v>
      </c>
      <c r="O116" s="63">
        <f>2020-D116</f>
        <v>49</v>
      </c>
      <c r="P116" s="25">
        <f>VLOOKUP(O116,Tabelle2!$A$5:$E$87,3)</f>
        <v>0.8982</v>
      </c>
      <c r="Q116" s="30"/>
      <c r="R116" s="30"/>
      <c r="S116" s="33"/>
      <c r="T116" s="24"/>
      <c r="U116" s="24"/>
      <c r="V116" s="24"/>
      <c r="W116" s="24"/>
    </row>
    <row r="117" spans="1:19" ht="12" customHeight="1">
      <c r="A117" s="17" t="s">
        <v>285</v>
      </c>
      <c r="B117" s="34" t="s">
        <v>287</v>
      </c>
      <c r="C117" s="17" t="s">
        <v>286</v>
      </c>
      <c r="D117" s="18">
        <v>1957</v>
      </c>
      <c r="E117" s="30" t="s">
        <v>12</v>
      </c>
      <c r="F117" s="19">
        <v>499</v>
      </c>
      <c r="G117" s="20">
        <v>0.2395023148148148</v>
      </c>
      <c r="H117" s="20">
        <v>0.24482638888888889</v>
      </c>
      <c r="I117" s="20">
        <v>0.2466898148148148</v>
      </c>
      <c r="J117" s="20">
        <v>0.24998842592592593</v>
      </c>
      <c r="K117" s="20">
        <v>0.2571643518518519</v>
      </c>
      <c r="L117" s="21">
        <f>SUM(G117:K117)</f>
        <v>1.2381712962962963</v>
      </c>
      <c r="M117" s="22">
        <f>L117/5</f>
        <v>0.24763425925925925</v>
      </c>
      <c r="N117" s="23">
        <f>M117*P117</f>
        <v>0.18409130833333331</v>
      </c>
      <c r="O117" s="63">
        <f>2020-D117</f>
        <v>63</v>
      </c>
      <c r="P117" s="25">
        <f>VLOOKUP(O117,Tabelle2!$A$5:$E$87,3)</f>
        <v>0.7434</v>
      </c>
      <c r="Q117" s="24"/>
      <c r="R117" s="24"/>
      <c r="S117" s="24"/>
    </row>
    <row r="118" spans="1:18" ht="12" customHeight="1">
      <c r="A118" s="17" t="s">
        <v>187</v>
      </c>
      <c r="B118" s="17" t="s">
        <v>55</v>
      </c>
      <c r="C118" s="17" t="s">
        <v>188</v>
      </c>
      <c r="D118" s="18">
        <v>1949</v>
      </c>
      <c r="E118" s="19" t="s">
        <v>12</v>
      </c>
      <c r="F118" s="19">
        <v>222</v>
      </c>
      <c r="G118" s="20">
        <v>0.24711805555555555</v>
      </c>
      <c r="H118" s="20">
        <v>0.24921296296296294</v>
      </c>
      <c r="I118" s="20">
        <v>0.25189814814814815</v>
      </c>
      <c r="J118" s="20">
        <v>0.2574652777777778</v>
      </c>
      <c r="K118" s="20">
        <v>0.25981481481481483</v>
      </c>
      <c r="L118" s="21">
        <f>SUM(G118:K118)</f>
        <v>1.2655092592592592</v>
      </c>
      <c r="M118" s="22">
        <f>L118/5</f>
        <v>0.25310185185185186</v>
      </c>
      <c r="N118" s="23">
        <f>M118*P118</f>
        <v>0.18441000925925927</v>
      </c>
      <c r="O118" s="63">
        <f>2020-D118</f>
        <v>71</v>
      </c>
      <c r="P118" s="25">
        <f>VLOOKUP(O118,Tabelle2!$A$5:$E$87,2)</f>
        <v>0.7286</v>
      </c>
      <c r="Q118" s="27"/>
      <c r="R118" s="28"/>
    </row>
    <row r="119" spans="1:23" ht="12" customHeight="1">
      <c r="A119" s="32" t="s">
        <v>266</v>
      </c>
      <c r="B119" s="32" t="s">
        <v>267</v>
      </c>
      <c r="C119" s="27" t="s">
        <v>268</v>
      </c>
      <c r="D119" s="28">
        <v>1956</v>
      </c>
      <c r="E119" s="51" t="s">
        <v>265</v>
      </c>
      <c r="F119" s="28">
        <v>260</v>
      </c>
      <c r="G119" s="20">
        <v>0.20276620370370368</v>
      </c>
      <c r="H119" s="20">
        <v>0.2388773148148148</v>
      </c>
      <c r="I119" s="20">
        <v>0.24512731481481484</v>
      </c>
      <c r="J119" s="20">
        <v>0.24582175925925928</v>
      </c>
      <c r="K119" s="20">
        <v>0.2513773148148148</v>
      </c>
      <c r="L119" s="21">
        <f>SUM(G119:K119)</f>
        <v>1.1839699074074075</v>
      </c>
      <c r="M119" s="22">
        <f>L119/5</f>
        <v>0.2367939814814815</v>
      </c>
      <c r="N119" s="23">
        <f>M119*P119</f>
        <v>0.18548072569444446</v>
      </c>
      <c r="O119" s="63">
        <f>2020-D119</f>
        <v>64</v>
      </c>
      <c r="P119" s="25">
        <f>VLOOKUP(O119,Tabelle2!$A$5:$E$87,2)</f>
        <v>0.7833</v>
      </c>
      <c r="Q119" s="24"/>
      <c r="R119" s="24"/>
      <c r="S119" s="24"/>
      <c r="T119" s="24"/>
      <c r="U119" s="24"/>
      <c r="V119" s="24"/>
      <c r="W119" s="24"/>
    </row>
    <row r="120" spans="1:18" ht="12" customHeight="1">
      <c r="A120" s="17" t="s">
        <v>189</v>
      </c>
      <c r="B120" s="17" t="s">
        <v>190</v>
      </c>
      <c r="C120" s="17" t="s">
        <v>191</v>
      </c>
      <c r="D120" s="18">
        <v>1972</v>
      </c>
      <c r="E120" s="19" t="s">
        <v>12</v>
      </c>
      <c r="F120" s="19">
        <v>496</v>
      </c>
      <c r="G120" s="20">
        <v>0.19555555555555557</v>
      </c>
      <c r="H120" s="20">
        <v>0.20288194444444443</v>
      </c>
      <c r="I120" s="20">
        <v>0.20715277777777777</v>
      </c>
      <c r="J120" s="20">
        <v>0.20846064814814813</v>
      </c>
      <c r="K120" s="20">
        <v>0.20849537037037036</v>
      </c>
      <c r="L120" s="21">
        <f>SUM(G120:K120)</f>
        <v>1.0225462962962961</v>
      </c>
      <c r="M120" s="22">
        <f>L120/5</f>
        <v>0.20450925925925922</v>
      </c>
      <c r="N120" s="23">
        <f>M120*P120</f>
        <v>0.18565350555555554</v>
      </c>
      <c r="O120" s="63">
        <f>2020-D120</f>
        <v>48</v>
      </c>
      <c r="P120" s="25">
        <f>VLOOKUP(O120,Tabelle2!$A$5:$E$87,2)</f>
        <v>0.9078</v>
      </c>
      <c r="Q120" s="27"/>
      <c r="R120" s="28"/>
    </row>
    <row r="121" spans="1:18" ht="12" customHeight="1">
      <c r="A121" s="26" t="s">
        <v>300</v>
      </c>
      <c r="B121" s="26" t="s">
        <v>301</v>
      </c>
      <c r="C121" s="26" t="s">
        <v>302</v>
      </c>
      <c r="D121" s="19">
        <v>1956</v>
      </c>
      <c r="E121" s="18" t="s">
        <v>12</v>
      </c>
      <c r="F121" s="30">
        <v>137</v>
      </c>
      <c r="G121" s="20">
        <v>0.22836805555555553</v>
      </c>
      <c r="H121" s="20">
        <v>0.2376273148148148</v>
      </c>
      <c r="I121" s="20">
        <v>0.23777777777777778</v>
      </c>
      <c r="J121" s="20">
        <v>0.2404398148148148</v>
      </c>
      <c r="K121" s="20">
        <v>0.24181712962962965</v>
      </c>
      <c r="L121" s="21">
        <f>SUM(G121:K121)</f>
        <v>1.1860300925925924</v>
      </c>
      <c r="M121" s="22">
        <f>L121/5</f>
        <v>0.23720601851851847</v>
      </c>
      <c r="N121" s="23">
        <f>M121*P121</f>
        <v>0.18580347430555552</v>
      </c>
      <c r="O121" s="63">
        <f>2020-D121</f>
        <v>64</v>
      </c>
      <c r="P121" s="25">
        <f>VLOOKUP(O121,Tabelle2!$A$5:$E$87,2)</f>
        <v>0.7833</v>
      </c>
      <c r="Q121" s="38"/>
      <c r="R121" s="38"/>
    </row>
    <row r="122" spans="1:18" ht="12" customHeight="1">
      <c r="A122" s="26" t="s">
        <v>228</v>
      </c>
      <c r="B122" s="26" t="s">
        <v>229</v>
      </c>
      <c r="C122" s="43" t="s">
        <v>230</v>
      </c>
      <c r="D122" s="18">
        <v>1954</v>
      </c>
      <c r="E122" s="18" t="s">
        <v>12</v>
      </c>
      <c r="F122" s="30">
        <v>237</v>
      </c>
      <c r="G122" s="20">
        <v>0.2229398148148148</v>
      </c>
      <c r="H122" s="20">
        <v>0.23760416666666664</v>
      </c>
      <c r="I122" s="20">
        <v>0.2478125</v>
      </c>
      <c r="J122" s="20">
        <v>0.25202546296296297</v>
      </c>
      <c r="K122" s="20">
        <v>0.2529976851851852</v>
      </c>
      <c r="L122" s="21">
        <f>SUM(G122:K122)</f>
        <v>1.2133796296296295</v>
      </c>
      <c r="M122" s="22">
        <f>L122/5</f>
        <v>0.2426759259259259</v>
      </c>
      <c r="N122" s="23">
        <f>M122*P122</f>
        <v>0.1863265759259259</v>
      </c>
      <c r="O122" s="63">
        <f>2020-D122</f>
        <v>66</v>
      </c>
      <c r="P122" s="25">
        <f>VLOOKUP(O122,Tabelle2!$A$5:$E$87,2)</f>
        <v>0.7678</v>
      </c>
      <c r="Q122" s="28"/>
      <c r="R122" s="30"/>
    </row>
    <row r="123" spans="1:23" s="31" customFormat="1" ht="12.75" customHeight="1">
      <c r="A123" s="17" t="s">
        <v>106</v>
      </c>
      <c r="B123" s="17" t="s">
        <v>25</v>
      </c>
      <c r="C123" s="29" t="s">
        <v>107</v>
      </c>
      <c r="D123" s="18">
        <v>1960</v>
      </c>
      <c r="E123" s="18" t="s">
        <v>12</v>
      </c>
      <c r="F123" s="19">
        <v>389</v>
      </c>
      <c r="G123" s="20">
        <v>0.22458333333333333</v>
      </c>
      <c r="H123" s="20">
        <v>0.2250115740740741</v>
      </c>
      <c r="I123" s="20">
        <v>0.23047453703703705</v>
      </c>
      <c r="J123" s="20">
        <v>0.2331712962962963</v>
      </c>
      <c r="K123" s="20">
        <v>0.23613425925925924</v>
      </c>
      <c r="L123" s="21">
        <f>SUM(G123:K123)</f>
        <v>1.149375</v>
      </c>
      <c r="M123" s="22">
        <f>L123/5</f>
        <v>0.229875</v>
      </c>
      <c r="N123" s="23">
        <f>M123*P123</f>
        <v>0.1872102</v>
      </c>
      <c r="O123" s="63">
        <f>2020-D123</f>
        <v>60</v>
      </c>
      <c r="P123" s="25">
        <f>VLOOKUP(O123,Tabelle2!$A$5:$E$87,2)</f>
        <v>0.8144</v>
      </c>
      <c r="Q123" s="28"/>
      <c r="R123" s="28"/>
      <c r="S123" s="1"/>
      <c r="T123" s="1"/>
      <c r="U123" s="1"/>
      <c r="V123" s="1"/>
      <c r="W123" s="1"/>
    </row>
    <row r="124" spans="1:23" s="31" customFormat="1" ht="12.75" customHeight="1">
      <c r="A124" s="17" t="s">
        <v>30</v>
      </c>
      <c r="B124" s="17" t="s">
        <v>31</v>
      </c>
      <c r="C124" s="17" t="s">
        <v>29</v>
      </c>
      <c r="D124" s="18">
        <v>1978</v>
      </c>
      <c r="E124" s="19" t="s">
        <v>12</v>
      </c>
      <c r="F124" s="28">
        <v>502</v>
      </c>
      <c r="G124" s="20">
        <v>0.19251157407407407</v>
      </c>
      <c r="H124" s="20">
        <v>0.1967361111111111</v>
      </c>
      <c r="I124" s="20">
        <v>0.19688657407407406</v>
      </c>
      <c r="J124" s="20">
        <v>0.19767361111111112</v>
      </c>
      <c r="K124" s="20">
        <v>0.2013773148148148</v>
      </c>
      <c r="L124" s="21">
        <f>SUM(G124:K124)</f>
        <v>0.9851851851851852</v>
      </c>
      <c r="M124" s="22">
        <f>L124/5</f>
        <v>0.19703703703703704</v>
      </c>
      <c r="N124" s="23">
        <f>M124*P124</f>
        <v>0.18807185185185185</v>
      </c>
      <c r="O124" s="63">
        <f>2020-D124</f>
        <v>42</v>
      </c>
      <c r="P124" s="25">
        <f>VLOOKUP(O124,Tabelle2!$A$5:$E$87,2)</f>
        <v>0.9545</v>
      </c>
      <c r="Q124" s="28"/>
      <c r="R124" s="28"/>
      <c r="S124" s="33"/>
      <c r="T124" s="24"/>
      <c r="U124" s="24"/>
      <c r="V124" s="24"/>
      <c r="W124" s="24"/>
    </row>
    <row r="125" spans="1:23" s="31" customFormat="1" ht="12.75" customHeight="1">
      <c r="A125" s="17" t="s">
        <v>135</v>
      </c>
      <c r="B125" s="17" t="s">
        <v>136</v>
      </c>
      <c r="C125" s="29" t="s">
        <v>137</v>
      </c>
      <c r="D125" s="19">
        <v>1960</v>
      </c>
      <c r="E125" s="18" t="s">
        <v>12</v>
      </c>
      <c r="F125" s="19">
        <v>420</v>
      </c>
      <c r="G125" s="20">
        <v>0.22644675925925925</v>
      </c>
      <c r="H125" s="20">
        <v>0.22875</v>
      </c>
      <c r="I125" s="20">
        <v>0.2364236111111111</v>
      </c>
      <c r="J125" s="20">
        <v>0.23731481481481484</v>
      </c>
      <c r="K125" s="20">
        <v>0.23876157407407406</v>
      </c>
      <c r="L125" s="21">
        <f>SUM(G125:K125)</f>
        <v>1.1676967592592593</v>
      </c>
      <c r="M125" s="22">
        <f>L125/5</f>
        <v>0.23353935185185187</v>
      </c>
      <c r="N125" s="23">
        <f>M125*P125</f>
        <v>0.19019444814814818</v>
      </c>
      <c r="O125" s="63">
        <f>2020-D125</f>
        <v>60</v>
      </c>
      <c r="P125" s="25">
        <f>VLOOKUP(O125,Tabelle2!$A$5:$E$87,2)</f>
        <v>0.8144</v>
      </c>
      <c r="Q125" s="30"/>
      <c r="R125" s="30"/>
      <c r="S125" s="33"/>
      <c r="T125" s="24"/>
      <c r="U125" s="24"/>
      <c r="V125" s="24"/>
      <c r="W125" s="24"/>
    </row>
    <row r="126" spans="1:23" s="31" customFormat="1" ht="12.75" customHeight="1">
      <c r="A126" s="17" t="s">
        <v>30</v>
      </c>
      <c r="B126" s="34" t="s">
        <v>32</v>
      </c>
      <c r="C126" s="17" t="s">
        <v>29</v>
      </c>
      <c r="D126" s="18">
        <v>1979</v>
      </c>
      <c r="E126" s="19" t="s">
        <v>12</v>
      </c>
      <c r="F126" s="28">
        <v>501</v>
      </c>
      <c r="G126" s="20">
        <v>0.19114583333333335</v>
      </c>
      <c r="H126" s="20">
        <v>0.19572916666666665</v>
      </c>
      <c r="I126" s="20">
        <v>0.1963425925925926</v>
      </c>
      <c r="J126" s="20">
        <v>0.2015972222222222</v>
      </c>
      <c r="K126" s="20">
        <v>0.20221064814814815</v>
      </c>
      <c r="L126" s="21">
        <f>SUM(G126:K126)</f>
        <v>0.9870254629629629</v>
      </c>
      <c r="M126" s="22">
        <f>L126/5</f>
        <v>0.1974050925925926</v>
      </c>
      <c r="N126" s="23">
        <f>M126*P126</f>
        <v>0.19152242083333332</v>
      </c>
      <c r="O126" s="63">
        <f>2020-D126</f>
        <v>41</v>
      </c>
      <c r="P126" s="25">
        <f>VLOOKUP(O126,Tabelle2!$A$5:$E$87,3)</f>
        <v>0.9702</v>
      </c>
      <c r="Q126" s="28"/>
      <c r="R126" s="28"/>
      <c r="S126" s="33"/>
      <c r="T126" s="24"/>
      <c r="U126" s="24"/>
      <c r="V126" s="24"/>
      <c r="W126" s="24"/>
    </row>
    <row r="127" spans="1:23" s="31" customFormat="1" ht="12.75" customHeight="1">
      <c r="A127" s="17" t="s">
        <v>218</v>
      </c>
      <c r="B127" s="17" t="s">
        <v>219</v>
      </c>
      <c r="C127" s="17" t="s">
        <v>164</v>
      </c>
      <c r="D127" s="19">
        <v>1958</v>
      </c>
      <c r="E127" s="18" t="s">
        <v>12</v>
      </c>
      <c r="F127" s="19">
        <v>160</v>
      </c>
      <c r="G127" s="20">
        <v>0.2307175925925926</v>
      </c>
      <c r="H127" s="20">
        <v>0.2570138888888889</v>
      </c>
      <c r="I127" s="20">
        <v>0.2604398148148148</v>
      </c>
      <c r="J127" s="20">
        <v>0.22537037037037036</v>
      </c>
      <c r="K127" s="20">
        <v>0.23253472222222224</v>
      </c>
      <c r="L127" s="21">
        <f>SUM(G127:K127)</f>
        <v>1.2060763888888888</v>
      </c>
      <c r="M127" s="22">
        <f>L127/5</f>
        <v>0.24121527777777776</v>
      </c>
      <c r="N127" s="23">
        <f>M127*P127</f>
        <v>0.19270688541666667</v>
      </c>
      <c r="O127" s="63">
        <f>2020-D127</f>
        <v>62</v>
      </c>
      <c r="P127" s="25">
        <f>VLOOKUP(O127,Tabelle2!$A$5:$E$87,2)</f>
        <v>0.7989</v>
      </c>
      <c r="Q127" s="28"/>
      <c r="R127" s="30"/>
      <c r="S127" s="1"/>
      <c r="T127" s="1"/>
      <c r="U127" s="1"/>
      <c r="V127" s="1"/>
      <c r="W127" s="1"/>
    </row>
    <row r="128" spans="1:23" s="31" customFormat="1" ht="12.75" customHeight="1">
      <c r="A128" s="17" t="s">
        <v>44</v>
      </c>
      <c r="B128" s="17" t="s">
        <v>45</v>
      </c>
      <c r="C128" s="29" t="s">
        <v>46</v>
      </c>
      <c r="D128" s="18">
        <v>1945</v>
      </c>
      <c r="E128" s="18" t="s">
        <v>12</v>
      </c>
      <c r="F128" s="19">
        <v>226</v>
      </c>
      <c r="G128" s="20">
        <v>0.27359953703703704</v>
      </c>
      <c r="H128" s="20">
        <v>0.27479166666666666</v>
      </c>
      <c r="I128" s="20">
        <v>0.2815972222222222</v>
      </c>
      <c r="J128" s="20">
        <v>0.2875462962962963</v>
      </c>
      <c r="K128" s="20">
        <v>0.2885185185185185</v>
      </c>
      <c r="L128" s="21">
        <f>SUM(G128:K128)</f>
        <v>1.4060532407407407</v>
      </c>
      <c r="M128" s="22">
        <f>L128/5</f>
        <v>0.2812106481481481</v>
      </c>
      <c r="N128" s="23">
        <f>M128*P128</f>
        <v>0.1938384997685185</v>
      </c>
      <c r="O128" s="63">
        <f>2020-D128</f>
        <v>75</v>
      </c>
      <c r="P128" s="25">
        <f>VLOOKUP(O128,Tabelle2!$A$5:$E$87,2)</f>
        <v>0.6893</v>
      </c>
      <c r="Q128" s="28"/>
      <c r="R128" s="28"/>
      <c r="S128" s="33"/>
      <c r="T128" s="1"/>
      <c r="U128" s="1"/>
      <c r="V128" s="1"/>
      <c r="W128" s="1"/>
    </row>
    <row r="129" spans="1:23" s="31" customFormat="1" ht="12.75" customHeight="1">
      <c r="A129" s="17" t="s">
        <v>210</v>
      </c>
      <c r="B129" s="17" t="s">
        <v>138</v>
      </c>
      <c r="C129" s="29" t="s">
        <v>211</v>
      </c>
      <c r="D129" s="19">
        <v>1956</v>
      </c>
      <c r="E129" s="37" t="s">
        <v>12</v>
      </c>
      <c r="F129" s="19">
        <v>319</v>
      </c>
      <c r="G129" s="4">
        <v>0.22822916666666668</v>
      </c>
      <c r="H129" s="4">
        <v>0.2473263888888889</v>
      </c>
      <c r="I129" s="20">
        <v>0.25474537037037037</v>
      </c>
      <c r="J129" s="20">
        <v>0.25613425925925926</v>
      </c>
      <c r="K129" s="20">
        <v>0.25841435185185185</v>
      </c>
      <c r="L129" s="21">
        <f>SUM(G129:K129)</f>
        <v>1.244849537037037</v>
      </c>
      <c r="M129" s="22">
        <f>L129/5</f>
        <v>0.24896990740740738</v>
      </c>
      <c r="N129" s="23">
        <f>M129*P129</f>
        <v>0.1950181284722222</v>
      </c>
      <c r="O129" s="63">
        <f>2020-D129</f>
        <v>64</v>
      </c>
      <c r="P129" s="25">
        <f>VLOOKUP(O129,Tabelle2!$A$5:$E$87,2)</f>
        <v>0.7833</v>
      </c>
      <c r="Q129" s="30"/>
      <c r="R129" s="30"/>
      <c r="S129" s="1"/>
      <c r="T129" s="33"/>
      <c r="U129" s="33"/>
      <c r="V129" s="33"/>
      <c r="W129" s="33"/>
    </row>
    <row r="130" spans="1:19" ht="12" customHeight="1">
      <c r="A130" s="17" t="s">
        <v>282</v>
      </c>
      <c r="B130" s="34" t="s">
        <v>145</v>
      </c>
      <c r="C130" s="29" t="s">
        <v>284</v>
      </c>
      <c r="D130" s="18">
        <v>1968</v>
      </c>
      <c r="E130" s="18" t="s">
        <v>12</v>
      </c>
      <c r="F130" s="19">
        <v>171</v>
      </c>
      <c r="G130" s="20">
        <v>0.21003472222222222</v>
      </c>
      <c r="H130" s="20">
        <v>0.2273726851851852</v>
      </c>
      <c r="I130" s="20">
        <v>0.22774305555555555</v>
      </c>
      <c r="J130" s="20">
        <v>0.23119212962962962</v>
      </c>
      <c r="K130" s="20">
        <v>0.2318287037037037</v>
      </c>
      <c r="L130" s="21">
        <f>SUM(G130:K130)</f>
        <v>1.1281712962962964</v>
      </c>
      <c r="M130" s="22">
        <f>L130/5</f>
        <v>0.22563425925925928</v>
      </c>
      <c r="N130" s="23">
        <f>M130*P130</f>
        <v>0.1951961976851852</v>
      </c>
      <c r="O130" s="63">
        <f>2020-D130</f>
        <v>52</v>
      </c>
      <c r="P130" s="25">
        <f>VLOOKUP(O130,Tabelle2!$A$5:$E$87,3)</f>
        <v>0.8651</v>
      </c>
      <c r="Q130" s="24"/>
      <c r="R130" s="24"/>
      <c r="S130" s="24"/>
    </row>
    <row r="131" spans="1:18" ht="12" customHeight="1">
      <c r="A131" s="17" t="s">
        <v>19</v>
      </c>
      <c r="B131" s="17" t="s">
        <v>20</v>
      </c>
      <c r="C131" s="29" t="s">
        <v>21</v>
      </c>
      <c r="D131" s="19">
        <v>1970</v>
      </c>
      <c r="E131" s="18" t="s">
        <v>12</v>
      </c>
      <c r="F131" s="19">
        <v>168</v>
      </c>
      <c r="G131" s="20">
        <v>0.20188657407407407</v>
      </c>
      <c r="H131" s="20">
        <v>0.2172800925925926</v>
      </c>
      <c r="I131" s="20">
        <v>0.21934027777777776</v>
      </c>
      <c r="J131" s="20">
        <v>0.2234837962962963</v>
      </c>
      <c r="K131" s="20">
        <v>0.23395833333333335</v>
      </c>
      <c r="L131" s="21">
        <f>SUM(G131:K131)</f>
        <v>1.095949074074074</v>
      </c>
      <c r="M131" s="22">
        <f>L131/5</f>
        <v>0.2191898148148148</v>
      </c>
      <c r="N131" s="23">
        <f>M131*P131</f>
        <v>0.19556115277777777</v>
      </c>
      <c r="O131" s="63">
        <f>2020-D131</f>
        <v>50</v>
      </c>
      <c r="P131" s="25">
        <f>VLOOKUP(O131,Tabelle2!$A$5:$E$87,2)</f>
        <v>0.8922</v>
      </c>
      <c r="Q131" s="30"/>
      <c r="R131" s="30"/>
    </row>
    <row r="132" spans="1:19" ht="12" customHeight="1">
      <c r="A132" s="17" t="s">
        <v>157</v>
      </c>
      <c r="B132" s="34" t="s">
        <v>158</v>
      </c>
      <c r="C132" s="29" t="s">
        <v>159</v>
      </c>
      <c r="D132" s="19">
        <v>1967</v>
      </c>
      <c r="E132" s="18" t="s">
        <v>160</v>
      </c>
      <c r="F132" s="19">
        <v>469</v>
      </c>
      <c r="G132" s="20">
        <v>0.2228935185185185</v>
      </c>
      <c r="H132" s="20">
        <v>0.22777777777777777</v>
      </c>
      <c r="I132" s="20">
        <v>0.23737268518518517</v>
      </c>
      <c r="J132" s="20">
        <v>0.2390972222222222</v>
      </c>
      <c r="K132" s="20">
        <v>0.2393287037037037</v>
      </c>
      <c r="L132" s="21">
        <f>SUM(G132:K132)</f>
        <v>1.1664699074074072</v>
      </c>
      <c r="M132" s="22">
        <f>L132/5</f>
        <v>0.23329398148148145</v>
      </c>
      <c r="N132" s="23">
        <f>M132*P132</f>
        <v>0.19923306018518516</v>
      </c>
      <c r="O132" s="63">
        <f>2020-D132</f>
        <v>53</v>
      </c>
      <c r="P132" s="25">
        <f>VLOOKUP(O132,Tabelle2!$A$5:$E$87,3)</f>
        <v>0.854</v>
      </c>
      <c r="Q132" s="42"/>
      <c r="R132" s="42"/>
      <c r="S132" s="42"/>
    </row>
    <row r="133" spans="1:23" ht="12" customHeight="1">
      <c r="A133" s="17" t="s">
        <v>259</v>
      </c>
      <c r="B133" s="17" t="s">
        <v>22</v>
      </c>
      <c r="C133" s="17" t="s">
        <v>21</v>
      </c>
      <c r="D133" s="18">
        <v>1965</v>
      </c>
      <c r="E133" s="19" t="s">
        <v>12</v>
      </c>
      <c r="F133" s="19">
        <v>124</v>
      </c>
      <c r="G133" s="20">
        <v>0.21133101851851852</v>
      </c>
      <c r="H133" s="20">
        <v>0.23391203703703703</v>
      </c>
      <c r="I133" s="20">
        <v>0.253900462962963</v>
      </c>
      <c r="J133" s="20">
        <v>0.2565972222222222</v>
      </c>
      <c r="K133" s="20">
        <v>0.2582407407407407</v>
      </c>
      <c r="L133" s="21">
        <f>SUM(G133:K133)</f>
        <v>1.2139814814814816</v>
      </c>
      <c r="M133" s="22">
        <f>L133/5</f>
        <v>0.24279629629629632</v>
      </c>
      <c r="N133" s="23">
        <f>M133*P133</f>
        <v>0.2019822388888889</v>
      </c>
      <c r="O133" s="63">
        <f>2020-D133</f>
        <v>55</v>
      </c>
      <c r="P133" s="25">
        <f>VLOOKUP(O133,Tabelle2!$A$5:$E$87,3)</f>
        <v>0.8319</v>
      </c>
      <c r="Q133" s="30"/>
      <c r="R133" s="30"/>
      <c r="T133" s="24"/>
      <c r="U133" s="24"/>
      <c r="V133" s="24"/>
      <c r="W133" s="24"/>
    </row>
    <row r="134" spans="1:19" ht="12" customHeight="1">
      <c r="A134" s="17" t="s">
        <v>199</v>
      </c>
      <c r="B134" s="34" t="s">
        <v>200</v>
      </c>
      <c r="C134" s="41" t="s">
        <v>201</v>
      </c>
      <c r="D134" s="19">
        <v>1968</v>
      </c>
      <c r="E134" s="19" t="s">
        <v>12</v>
      </c>
      <c r="F134" s="19">
        <v>471</v>
      </c>
      <c r="G134" s="20">
        <v>0.21752314814814813</v>
      </c>
      <c r="H134" s="20">
        <v>0.21821759259259257</v>
      </c>
      <c r="I134" s="20">
        <v>0.24280092592592592</v>
      </c>
      <c r="J134" s="20">
        <v>0.2448726851851852</v>
      </c>
      <c r="K134" s="20">
        <v>0.2463425925925926</v>
      </c>
      <c r="L134" s="21">
        <f>SUM(G134:K134)</f>
        <v>1.1697569444444444</v>
      </c>
      <c r="M134" s="22">
        <f>L134/5</f>
        <v>0.2339513888888889</v>
      </c>
      <c r="N134" s="23">
        <f>M134*P134</f>
        <v>0.20239134652777777</v>
      </c>
      <c r="O134" s="63">
        <f>2020-D134</f>
        <v>52</v>
      </c>
      <c r="P134" s="25">
        <f>VLOOKUP(O134,Tabelle2!$A$5:$E$87,3)</f>
        <v>0.8651</v>
      </c>
      <c r="Q134" s="48"/>
      <c r="R134" s="49"/>
      <c r="S134" s="50"/>
    </row>
    <row r="135" spans="1:23" ht="12" customHeight="1">
      <c r="A135" s="65" t="s">
        <v>375</v>
      </c>
      <c r="B135" s="70" t="s">
        <v>376</v>
      </c>
      <c r="C135" s="65" t="s">
        <v>377</v>
      </c>
      <c r="D135" s="66">
        <v>1975</v>
      </c>
      <c r="E135" s="47" t="s">
        <v>12</v>
      </c>
      <c r="F135" s="64">
        <v>542</v>
      </c>
      <c r="G135" s="20">
        <v>0.21407407407407408</v>
      </c>
      <c r="H135" s="20">
        <v>0.2162037037037037</v>
      </c>
      <c r="I135" s="20">
        <v>0.21788194444444445</v>
      </c>
      <c r="J135" s="20">
        <v>0.21953703703703706</v>
      </c>
      <c r="K135" s="20">
        <v>0.22068287037037038</v>
      </c>
      <c r="L135" s="21">
        <f>SUM(G135:K135)</f>
        <v>1.0883796296296295</v>
      </c>
      <c r="M135" s="22">
        <f>L135/5</f>
        <v>0.2176759259259259</v>
      </c>
      <c r="N135" s="23">
        <f>M135*P135</f>
        <v>0.2045065324074074</v>
      </c>
      <c r="O135" s="63">
        <f>2020-D135</f>
        <v>45</v>
      </c>
      <c r="P135" s="25">
        <f>VLOOKUP(O135,Tabelle2!$A$5:$E$87,3)</f>
        <v>0.9395</v>
      </c>
      <c r="Q135" s="30"/>
      <c r="R135" s="30"/>
      <c r="T135"/>
      <c r="U135"/>
      <c r="V135"/>
      <c r="W135"/>
    </row>
    <row r="136" spans="1:19" ht="12" customHeight="1">
      <c r="A136" s="17" t="s">
        <v>170</v>
      </c>
      <c r="B136" s="17" t="s">
        <v>45</v>
      </c>
      <c r="C136" s="17" t="s">
        <v>171</v>
      </c>
      <c r="D136" s="19">
        <v>1952</v>
      </c>
      <c r="E136" s="18" t="s">
        <v>12</v>
      </c>
      <c r="F136" s="19">
        <v>434</v>
      </c>
      <c r="G136" s="20">
        <v>0.26792824074074073</v>
      </c>
      <c r="H136" s="20">
        <v>0.26934027777777775</v>
      </c>
      <c r="I136" s="20">
        <v>0.274537037037037</v>
      </c>
      <c r="J136" s="20">
        <v>0.27568287037037037</v>
      </c>
      <c r="K136" s="20">
        <v>0.2760532407407407</v>
      </c>
      <c r="L136" s="21">
        <f>SUM(G136:K136)</f>
        <v>1.3635416666666667</v>
      </c>
      <c r="M136" s="22">
        <f>L136/5</f>
        <v>0.27270833333333333</v>
      </c>
      <c r="N136" s="23">
        <f>M136*P136</f>
        <v>0.20513120833333331</v>
      </c>
      <c r="O136" s="63">
        <f>2020-D136</f>
        <v>68</v>
      </c>
      <c r="P136" s="25">
        <f>VLOOKUP(O136,Tabelle2!$A$5:$E$87,2)</f>
        <v>0.7522</v>
      </c>
      <c r="Q136" s="28"/>
      <c r="R136" s="28"/>
      <c r="S136" s="33"/>
    </row>
    <row r="137" spans="1:18" ht="12" customHeight="1">
      <c r="A137" s="17" t="s">
        <v>240</v>
      </c>
      <c r="B137" s="34" t="s">
        <v>241</v>
      </c>
      <c r="C137" s="17" t="s">
        <v>242</v>
      </c>
      <c r="D137" s="19">
        <v>1975</v>
      </c>
      <c r="E137" s="18" t="s">
        <v>12</v>
      </c>
      <c r="F137" s="19">
        <v>495</v>
      </c>
      <c r="G137" s="20">
        <v>0.19444444444444445</v>
      </c>
      <c r="H137" s="20">
        <v>0.20849537037037036</v>
      </c>
      <c r="I137" s="20">
        <v>0.22806712962962963</v>
      </c>
      <c r="J137" s="20">
        <v>0.22983796296296297</v>
      </c>
      <c r="K137" s="20">
        <v>0.24443287037037034</v>
      </c>
      <c r="L137" s="21">
        <f>SUM(G137:K137)</f>
        <v>1.1052777777777778</v>
      </c>
      <c r="M137" s="22">
        <f>L137/5</f>
        <v>0.22105555555555556</v>
      </c>
      <c r="N137" s="23">
        <f>M137*P137</f>
        <v>0.2058248277777778</v>
      </c>
      <c r="O137" s="63">
        <f>2020-D137</f>
        <v>45</v>
      </c>
      <c r="P137" s="25">
        <f>VLOOKUP(O137,Tabelle2!$A$5:$E$87,2)</f>
        <v>0.9311</v>
      </c>
      <c r="Q137" s="19"/>
      <c r="R137" s="19"/>
    </row>
    <row r="138" spans="1:23" s="24" customFormat="1" ht="12" customHeight="1">
      <c r="A138" s="26" t="s">
        <v>237</v>
      </c>
      <c r="B138" s="26" t="s">
        <v>243</v>
      </c>
      <c r="C138" s="26" t="s">
        <v>244</v>
      </c>
      <c r="D138" s="19">
        <v>1951</v>
      </c>
      <c r="E138" s="18" t="s">
        <v>12</v>
      </c>
      <c r="F138" s="30">
        <v>345</v>
      </c>
      <c r="G138" s="20">
        <v>0.2700810185185185</v>
      </c>
      <c r="H138" s="20">
        <v>0.27270833333333333</v>
      </c>
      <c r="I138" s="20">
        <v>0.2809375</v>
      </c>
      <c r="J138" s="20">
        <v>0.2824537037037037</v>
      </c>
      <c r="K138" s="20">
        <v>0.2843865740740741</v>
      </c>
      <c r="L138" s="21">
        <f>SUM(G138:K138)</f>
        <v>1.3905671296296296</v>
      </c>
      <c r="M138" s="22">
        <f>L138/5</f>
        <v>0.2781134259259259</v>
      </c>
      <c r="N138" s="23">
        <f>M138*P138</f>
        <v>0.20702763425925924</v>
      </c>
      <c r="O138" s="63">
        <f>2020-D138</f>
        <v>69</v>
      </c>
      <c r="P138" s="25">
        <f>VLOOKUP(O138,Tabelle2!$A$5:$E$87,2)</f>
        <v>0.7444</v>
      </c>
      <c r="Q138" s="28"/>
      <c r="R138" s="28"/>
      <c r="S138" s="33"/>
      <c r="T138" s="1"/>
      <c r="U138" s="1"/>
      <c r="V138" s="1"/>
      <c r="W138" s="1"/>
    </row>
    <row r="139" spans="1:18" ht="12.75" customHeight="1">
      <c r="A139" s="17" t="s">
        <v>108</v>
      </c>
      <c r="B139" s="17" t="s">
        <v>109</v>
      </c>
      <c r="C139" s="29" t="s">
        <v>110</v>
      </c>
      <c r="D139" s="18">
        <v>1955</v>
      </c>
      <c r="E139" s="18" t="s">
        <v>12</v>
      </c>
      <c r="F139" s="19">
        <v>79</v>
      </c>
      <c r="G139" s="20">
        <v>0.25578703703703703</v>
      </c>
      <c r="H139" s="20">
        <v>0.26314814814814813</v>
      </c>
      <c r="I139" s="20">
        <v>0.2699537037037037</v>
      </c>
      <c r="J139" s="20">
        <v>0.27175925925925926</v>
      </c>
      <c r="K139" s="20">
        <v>0.2778703703703704</v>
      </c>
      <c r="L139" s="21">
        <f>SUM(G139:K139)</f>
        <v>1.3385185185185184</v>
      </c>
      <c r="M139" s="22">
        <f>L139/5</f>
        <v>0.26770370370370367</v>
      </c>
      <c r="N139" s="23">
        <f>M139*P139</f>
        <v>0.2076042222222222</v>
      </c>
      <c r="O139" s="63">
        <f>2020-D139</f>
        <v>65</v>
      </c>
      <c r="P139" s="25">
        <f>VLOOKUP(O139,Tabelle2!$A$5:$E$87,2)</f>
        <v>0.7755</v>
      </c>
      <c r="Q139" s="28"/>
      <c r="R139" s="28"/>
    </row>
    <row r="140" spans="1:18" ht="12.75" customHeight="1">
      <c r="A140" s="17" t="s">
        <v>71</v>
      </c>
      <c r="B140" s="17" t="s">
        <v>72</v>
      </c>
      <c r="C140" s="17" t="s">
        <v>73</v>
      </c>
      <c r="D140" s="19">
        <v>1951</v>
      </c>
      <c r="E140" s="18" t="s">
        <v>12</v>
      </c>
      <c r="F140" s="19">
        <v>103</v>
      </c>
      <c r="G140" s="20">
        <v>0.2848611111111111</v>
      </c>
      <c r="H140" s="20">
        <v>0.2867476851851852</v>
      </c>
      <c r="I140" s="20">
        <v>0.2895023148148148</v>
      </c>
      <c r="J140" s="20">
        <v>0.2901388888888889</v>
      </c>
      <c r="K140" s="20">
        <v>0.29031250000000003</v>
      </c>
      <c r="L140" s="21">
        <f>SUM(G140:K140)</f>
        <v>1.4415625</v>
      </c>
      <c r="M140" s="22">
        <f>L140/5</f>
        <v>0.2883125</v>
      </c>
      <c r="N140" s="23">
        <f>M140*P140</f>
        <v>0.21461982500000001</v>
      </c>
      <c r="O140" s="63">
        <f>2020-D140</f>
        <v>69</v>
      </c>
      <c r="P140" s="25">
        <f>VLOOKUP(O140,Tabelle2!$A$5:$E$87,2)</f>
        <v>0.7444</v>
      </c>
      <c r="Q140" s="30"/>
      <c r="R140" s="30"/>
    </row>
    <row r="141" spans="1:18" ht="12" customHeight="1">
      <c r="A141" s="65" t="s">
        <v>382</v>
      </c>
      <c r="B141" s="65" t="s">
        <v>383</v>
      </c>
      <c r="C141" s="65" t="s">
        <v>384</v>
      </c>
      <c r="D141" s="66">
        <v>1961</v>
      </c>
      <c r="E141" s="64" t="s">
        <v>100</v>
      </c>
      <c r="F141" s="64">
        <v>380</v>
      </c>
      <c r="G141" s="20">
        <v>0.24582175925925928</v>
      </c>
      <c r="H141" s="20">
        <v>0.24651620370370372</v>
      </c>
      <c r="I141" s="20">
        <v>0.26526620370370374</v>
      </c>
      <c r="J141" s="20">
        <v>0.27707175925925925</v>
      </c>
      <c r="K141" s="20">
        <v>0.2777662037037037</v>
      </c>
      <c r="L141" s="21">
        <f>SUM(G141:K141)</f>
        <v>1.3124421296296296</v>
      </c>
      <c r="M141" s="22">
        <f>L141/5</f>
        <v>0.2624884259259259</v>
      </c>
      <c r="N141" s="23">
        <f>M141*P141</f>
        <v>0.2158179837962963</v>
      </c>
      <c r="O141" s="63">
        <f>2020-D141</f>
        <v>59</v>
      </c>
      <c r="P141" s="25">
        <f>VLOOKUP(O141,Tabelle2!$A$5:$E$87,2)</f>
        <v>0.8222</v>
      </c>
      <c r="Q141" s="28"/>
      <c r="R141" s="28"/>
    </row>
    <row r="142" spans="1:18" ht="12" customHeight="1">
      <c r="A142" s="17" t="s">
        <v>76</v>
      </c>
      <c r="B142" s="17" t="s">
        <v>14</v>
      </c>
      <c r="C142" s="17" t="s">
        <v>79</v>
      </c>
      <c r="D142" s="18">
        <v>1946</v>
      </c>
      <c r="E142" s="19" t="s">
        <v>12</v>
      </c>
      <c r="F142" s="19">
        <v>463</v>
      </c>
      <c r="G142" s="20">
        <v>0.2903587962962963</v>
      </c>
      <c r="H142" s="20">
        <v>0.29159722222222223</v>
      </c>
      <c r="I142" s="20">
        <v>0.3052430555555556</v>
      </c>
      <c r="J142" s="20">
        <v>0.3277777777777778</v>
      </c>
      <c r="K142" s="20">
        <v>0.32989583333333333</v>
      </c>
      <c r="L142" s="21">
        <f>SUM(G142:K142)</f>
        <v>1.544872685185185</v>
      </c>
      <c r="M142" s="22">
        <f>L142/5</f>
        <v>0.30897453703703703</v>
      </c>
      <c r="N142" s="23">
        <f>M142*P142</f>
        <v>0.21634397083333334</v>
      </c>
      <c r="O142" s="63">
        <f>2020-D142</f>
        <v>74</v>
      </c>
      <c r="P142" s="25">
        <f>VLOOKUP(O142,Tabelle2!$A$5:$E$87,2)</f>
        <v>0.7002</v>
      </c>
      <c r="Q142" s="30"/>
      <c r="R142" s="30"/>
    </row>
    <row r="143" spans="1:23" ht="12" customHeight="1">
      <c r="A143" s="35" t="s">
        <v>325</v>
      </c>
      <c r="B143" s="35" t="s">
        <v>209</v>
      </c>
      <c r="C143" s="35" t="s">
        <v>21</v>
      </c>
      <c r="D143" s="37">
        <v>1990</v>
      </c>
      <c r="E143" s="36" t="s">
        <v>12</v>
      </c>
      <c r="F143" s="36">
        <v>307</v>
      </c>
      <c r="G143" s="20">
        <v>0.21766203703703704</v>
      </c>
      <c r="H143" s="20">
        <v>0.2180324074074074</v>
      </c>
      <c r="I143" s="20">
        <v>0.22454861111111113</v>
      </c>
      <c r="J143" s="20">
        <v>0.22841435185185185</v>
      </c>
      <c r="K143" s="20">
        <v>0.23922453703703703</v>
      </c>
      <c r="L143" s="21">
        <f>SUM(G143:K143)</f>
        <v>1.1278819444444446</v>
      </c>
      <c r="M143" s="22">
        <f>L143/5</f>
        <v>0.22557638888888892</v>
      </c>
      <c r="N143" s="23">
        <f>M143*P143</f>
        <v>0.22557638888888892</v>
      </c>
      <c r="O143" s="63">
        <f>2020-D143</f>
        <v>30</v>
      </c>
      <c r="P143" s="25">
        <f>VLOOKUP(O143,Tabelle2!$A$5:$E$87,2)</f>
        <v>1</v>
      </c>
      <c r="Q143" s="28"/>
      <c r="R143" s="38"/>
      <c r="T143" s="24"/>
      <c r="U143" s="24"/>
      <c r="V143" s="24"/>
      <c r="W143" s="24"/>
    </row>
    <row r="144" spans="1:19" ht="12" customHeight="1">
      <c r="A144" s="26" t="s">
        <v>49</v>
      </c>
      <c r="B144" s="39" t="s">
        <v>50</v>
      </c>
      <c r="C144" s="17" t="s">
        <v>51</v>
      </c>
      <c r="D144" s="30">
        <v>1970</v>
      </c>
      <c r="E144" s="19" t="s">
        <v>12</v>
      </c>
      <c r="F144" s="19">
        <v>248</v>
      </c>
      <c r="G144" s="20">
        <v>0.2544097222222222</v>
      </c>
      <c r="H144" s="20">
        <v>0.26548611111111114</v>
      </c>
      <c r="I144" s="20">
        <v>0.265625</v>
      </c>
      <c r="J144" s="20">
        <v>0.2668171296296296</v>
      </c>
      <c r="K144" s="20">
        <v>0.27121527777777776</v>
      </c>
      <c r="L144" s="21">
        <f>SUM(G144:K144)</f>
        <v>1.3235532407407407</v>
      </c>
      <c r="M144" s="22">
        <f>L144/5</f>
        <v>0.26471064814814815</v>
      </c>
      <c r="N144" s="23">
        <f>M144*P144</f>
        <v>0.23485128703703703</v>
      </c>
      <c r="O144" s="63">
        <f>2020-D144</f>
        <v>50</v>
      </c>
      <c r="P144" s="25">
        <f>VLOOKUP(O144,Tabelle2!$A$5:$E$87,3)</f>
        <v>0.8872</v>
      </c>
      <c r="Q144" s="28"/>
      <c r="R144" s="28"/>
      <c r="S144" s="33"/>
    </row>
    <row r="145" spans="1:19" ht="12" customHeight="1">
      <c r="A145" s="26" t="s">
        <v>84</v>
      </c>
      <c r="B145" s="39" t="s">
        <v>85</v>
      </c>
      <c r="C145" s="26" t="s">
        <v>21</v>
      </c>
      <c r="D145" s="18">
        <v>1955</v>
      </c>
      <c r="E145" s="19" t="s">
        <v>12</v>
      </c>
      <c r="F145" s="19">
        <v>458</v>
      </c>
      <c r="G145" s="20">
        <v>0.3083796296296296</v>
      </c>
      <c r="H145" s="20">
        <v>0.3257060185185185</v>
      </c>
      <c r="I145" s="20">
        <v>0.3274768518518519</v>
      </c>
      <c r="J145" s="20">
        <v>0.3354166666666667</v>
      </c>
      <c r="K145" s="20">
        <v>0.3356365740740741</v>
      </c>
      <c r="L145" s="21">
        <f>SUM(G145:K145)</f>
        <v>1.6326157407407407</v>
      </c>
      <c r="M145" s="22">
        <f>L145/5</f>
        <v>0.32652314814814815</v>
      </c>
      <c r="N145" s="23">
        <f>M145*P145</f>
        <v>0.23552114675925928</v>
      </c>
      <c r="O145" s="63">
        <f>2020-D145</f>
        <v>65</v>
      </c>
      <c r="P145" s="25">
        <f>VLOOKUP(O145,Tabelle2!$A$5:$E$87,3)</f>
        <v>0.7213</v>
      </c>
      <c r="Q145" s="24"/>
      <c r="R145" s="24"/>
      <c r="S145" s="24"/>
    </row>
    <row r="146" spans="1:23" ht="12" customHeight="1">
      <c r="A146" s="17" t="s">
        <v>150</v>
      </c>
      <c r="B146" s="17" t="s">
        <v>151</v>
      </c>
      <c r="C146" s="17" t="s">
        <v>21</v>
      </c>
      <c r="D146" s="19">
        <v>1956</v>
      </c>
      <c r="E146" s="18" t="s">
        <v>12</v>
      </c>
      <c r="F146" s="19">
        <v>1</v>
      </c>
      <c r="G146" s="20">
        <v>0.3005555555555555</v>
      </c>
      <c r="H146" s="20">
        <v>0.30322916666666666</v>
      </c>
      <c r="I146" s="20">
        <v>0.30484953703703704</v>
      </c>
      <c r="J146" s="20">
        <v>0.30592592592592593</v>
      </c>
      <c r="K146" s="20">
        <v>0.306099537037037</v>
      </c>
      <c r="L146" s="21">
        <f>SUM(G146:K146)</f>
        <v>1.520659722222222</v>
      </c>
      <c r="M146" s="22">
        <f>L146/5</f>
        <v>0.3041319444444444</v>
      </c>
      <c r="N146" s="23">
        <f>M146*P146</f>
        <v>0.23822655208333332</v>
      </c>
      <c r="O146" s="63">
        <f>2020-D146</f>
        <v>64</v>
      </c>
      <c r="P146" s="25">
        <f>VLOOKUP(O146,Tabelle2!$A$5:$E$87,2)</f>
        <v>0.7833</v>
      </c>
      <c r="Q146" s="30"/>
      <c r="R146" s="30"/>
      <c r="S146" s="33"/>
      <c r="T146" s="24"/>
      <c r="U146" s="24"/>
      <c r="V146" s="24"/>
      <c r="W146" s="24"/>
    </row>
    <row r="147" spans="1:23" ht="12" customHeight="1">
      <c r="A147" s="41" t="s">
        <v>344</v>
      </c>
      <c r="B147" s="67" t="s">
        <v>345</v>
      </c>
      <c r="C147" s="41" t="s">
        <v>346</v>
      </c>
      <c r="D147" s="66">
        <v>1971</v>
      </c>
      <c r="E147" s="64" t="s">
        <v>12</v>
      </c>
      <c r="F147" s="28">
        <v>532</v>
      </c>
      <c r="G147" s="20">
        <v>0.2541203703703704</v>
      </c>
      <c r="H147" s="20">
        <v>0.26511574074074074</v>
      </c>
      <c r="I147" s="20">
        <v>0.2689236111111111</v>
      </c>
      <c r="J147" s="20">
        <v>0.27253472222222225</v>
      </c>
      <c r="K147" s="20">
        <v>0.2740162037037037</v>
      </c>
      <c r="L147" s="21">
        <f>SUM(G147:K147)</f>
        <v>1.3347106481481483</v>
      </c>
      <c r="M147" s="22">
        <f>L147/5</f>
        <v>0.26694212962962965</v>
      </c>
      <c r="N147" s="23">
        <f>M147*P147</f>
        <v>0.2402479166666667</v>
      </c>
      <c r="O147" s="63">
        <f>2020-D147</f>
        <v>49</v>
      </c>
      <c r="P147" s="25">
        <f>VLOOKUP(O147,Tabelle2!$A$5:$E$87,2)</f>
        <v>0.9</v>
      </c>
      <c r="Q147" s="28"/>
      <c r="R147" s="28"/>
      <c r="S147" s="33"/>
      <c r="T147" s="24"/>
      <c r="U147" s="24"/>
      <c r="V147" s="24"/>
      <c r="W147" s="24"/>
    </row>
    <row r="148" spans="1:23" ht="12" customHeight="1">
      <c r="A148" s="45" t="s">
        <v>195</v>
      </c>
      <c r="B148" s="46" t="s">
        <v>198</v>
      </c>
      <c r="C148" s="27" t="s">
        <v>197</v>
      </c>
      <c r="D148" s="47">
        <v>1991</v>
      </c>
      <c r="E148" s="18" t="s">
        <v>12</v>
      </c>
      <c r="F148" s="28">
        <v>351</v>
      </c>
      <c r="G148" s="20">
        <v>0.24100694444444445</v>
      </c>
      <c r="H148" s="20">
        <v>0.24250000000000002</v>
      </c>
      <c r="I148" s="20">
        <v>0.25381944444444443</v>
      </c>
      <c r="J148" s="20">
        <v>0.2567361111111111</v>
      </c>
      <c r="K148" s="20">
        <v>0.2624768518518518</v>
      </c>
      <c r="L148" s="21">
        <f>SUM(G148:K148)</f>
        <v>1.256539351851852</v>
      </c>
      <c r="M148" s="22">
        <f>L148/5</f>
        <v>0.2513078703703704</v>
      </c>
      <c r="N148" s="23">
        <f>M148*P148</f>
        <v>0.2513078703703704</v>
      </c>
      <c r="O148" s="63">
        <f>2020-D148</f>
        <v>29</v>
      </c>
      <c r="P148" s="25">
        <f>VLOOKUP(O148,Tabelle2!$A$5:$E$87,3)</f>
        <v>1</v>
      </c>
      <c r="Q148" s="48"/>
      <c r="R148" s="49"/>
      <c r="S148" s="50"/>
      <c r="T148" s="42"/>
      <c r="U148" s="42"/>
      <c r="V148" s="42"/>
      <c r="W148" s="42"/>
    </row>
    <row r="149" spans="1:23" ht="12" customHeight="1">
      <c r="A149" s="17" t="s">
        <v>52</v>
      </c>
      <c r="B149" s="17" t="s">
        <v>53</v>
      </c>
      <c r="C149" s="17" t="s">
        <v>51</v>
      </c>
      <c r="D149" s="18">
        <v>1981</v>
      </c>
      <c r="E149" s="19" t="s">
        <v>12</v>
      </c>
      <c r="F149" s="30">
        <v>292</v>
      </c>
      <c r="G149" s="20">
        <v>0.2544097222222222</v>
      </c>
      <c r="H149" s="20">
        <v>0.26548611111111114</v>
      </c>
      <c r="I149" s="20">
        <v>0.265625</v>
      </c>
      <c r="J149" s="20">
        <v>0.2668171296296296</v>
      </c>
      <c r="K149" s="20">
        <v>0.27121527777777776</v>
      </c>
      <c r="L149" s="21">
        <f>SUM(G149:K149)</f>
        <v>1.3235532407407407</v>
      </c>
      <c r="M149" s="22">
        <f>L149/5</f>
        <v>0.26471064814814815</v>
      </c>
      <c r="N149" s="23">
        <f>M149*P149</f>
        <v>0.2584105347222222</v>
      </c>
      <c r="O149" s="63">
        <f>2020-D149</f>
        <v>39</v>
      </c>
      <c r="P149" s="25">
        <f>VLOOKUP(O149,Tabelle2!$A$5:$E$87,2)</f>
        <v>0.9762</v>
      </c>
      <c r="Q149" s="28"/>
      <c r="R149" s="38"/>
      <c r="T149" s="24"/>
      <c r="U149" s="24"/>
      <c r="V149" s="24"/>
      <c r="W149" s="24"/>
    </row>
    <row r="150" spans="1:18" ht="12" customHeight="1">
      <c r="A150" s="17" t="s">
        <v>76</v>
      </c>
      <c r="B150" s="34" t="s">
        <v>77</v>
      </c>
      <c r="C150" s="17" t="s">
        <v>78</v>
      </c>
      <c r="D150" s="18">
        <v>1973</v>
      </c>
      <c r="E150" s="19" t="s">
        <v>12</v>
      </c>
      <c r="F150" s="19">
        <v>441</v>
      </c>
      <c r="G150" s="20">
        <v>0.2601851851851852</v>
      </c>
      <c r="H150" s="20">
        <v>0.27197916666666666</v>
      </c>
      <c r="I150" s="20">
        <v>0.2903587962962963</v>
      </c>
      <c r="J150" s="20">
        <v>0.29159722222222223</v>
      </c>
      <c r="K150" s="20">
        <v>0.3052430555555556</v>
      </c>
      <c r="L150" s="21">
        <f>SUM(G150:K150)</f>
        <v>1.419363425925926</v>
      </c>
      <c r="M150" s="22">
        <f>L150/5</f>
        <v>0.2838726851851852</v>
      </c>
      <c r="N150" s="23">
        <f>M150*P150</f>
        <v>0.2611628703703704</v>
      </c>
      <c r="O150" s="63">
        <f>2020-D150</f>
        <v>47</v>
      </c>
      <c r="P150" s="25">
        <f>VLOOKUP(O150,Tabelle2!$A$5:$E$87,3)</f>
        <v>0.92</v>
      </c>
      <c r="Q150" s="30"/>
      <c r="R150" s="30"/>
    </row>
    <row r="151" spans="1:23" ht="12" customHeight="1">
      <c r="A151" s="17" t="s">
        <v>320</v>
      </c>
      <c r="B151" s="17" t="s">
        <v>252</v>
      </c>
      <c r="C151" s="29" t="s">
        <v>321</v>
      </c>
      <c r="D151" s="19">
        <v>1967</v>
      </c>
      <c r="E151" s="18" t="s">
        <v>12</v>
      </c>
      <c r="F151" s="19">
        <v>424</v>
      </c>
      <c r="G151" s="20">
        <v>0.28750000000000003</v>
      </c>
      <c r="H151" s="20">
        <v>0.3056597222222222</v>
      </c>
      <c r="I151" s="20">
        <v>0.30833333333333335</v>
      </c>
      <c r="J151" s="20">
        <v>0.31743055555555555</v>
      </c>
      <c r="K151" s="20">
        <v>0.32784722222222223</v>
      </c>
      <c r="L151" s="21">
        <f>SUM(G151:K151)</f>
        <v>1.5467708333333334</v>
      </c>
      <c r="M151" s="22">
        <f>L151/5</f>
        <v>0.3093541666666667</v>
      </c>
      <c r="N151" s="23">
        <f>M151*P151</f>
        <v>0.2687978354166667</v>
      </c>
      <c r="O151" s="63">
        <f>2020-D151</f>
        <v>53</v>
      </c>
      <c r="P151" s="25">
        <f>VLOOKUP(O151,Tabelle2!$A$5:$E$87,2)</f>
        <v>0.8689</v>
      </c>
      <c r="Q151" s="24"/>
      <c r="R151" s="24"/>
      <c r="S151" s="24"/>
      <c r="T151" s="24"/>
      <c r="U151" s="24"/>
      <c r="V151" s="24"/>
      <c r="W151" s="24"/>
    </row>
    <row r="152" spans="1:13" ht="12.75">
      <c r="A152" s="32"/>
      <c r="B152" s="32"/>
      <c r="C152" s="27"/>
      <c r="D152" s="28"/>
      <c r="E152" s="28"/>
      <c r="F152" s="28"/>
      <c r="G152" s="1"/>
      <c r="H152" s="1"/>
      <c r="I152" s="1"/>
      <c r="J152" s="1"/>
      <c r="K152" s="1"/>
      <c r="L152" s="1"/>
      <c r="M152" s="1"/>
    </row>
    <row r="153" spans="1:13" ht="12.75">
      <c r="A153" s="32"/>
      <c r="B153" s="32"/>
      <c r="C153" s="27"/>
      <c r="D153" s="28"/>
      <c r="E153" s="28"/>
      <c r="F153" s="28"/>
      <c r="G153" s="1"/>
      <c r="H153" s="1"/>
      <c r="I153" s="1"/>
      <c r="J153" s="1"/>
      <c r="K153" s="1"/>
      <c r="L153" s="1"/>
      <c r="M153" s="1"/>
    </row>
    <row r="154" spans="1:13" ht="12.75">
      <c r="A154" s="32"/>
      <c r="B154" s="32"/>
      <c r="C154" s="27"/>
      <c r="D154" s="28"/>
      <c r="E154" s="28"/>
      <c r="F154" s="28"/>
      <c r="G154" s="1"/>
      <c r="H154" s="1"/>
      <c r="I154" s="1"/>
      <c r="J154" s="1"/>
      <c r="K154" s="1"/>
      <c r="L154" s="1"/>
      <c r="M154" s="1"/>
    </row>
    <row r="155" spans="1:13" ht="12.75">
      <c r="A155" s="32"/>
      <c r="B155" s="32"/>
      <c r="C155" s="27"/>
      <c r="D155" s="28"/>
      <c r="E155" s="28"/>
      <c r="F155" s="28"/>
      <c r="G155" s="1"/>
      <c r="H155" s="1"/>
      <c r="I155" s="1"/>
      <c r="J155" s="1"/>
      <c r="K155" s="1"/>
      <c r="L155" s="1"/>
      <c r="M155" s="1"/>
    </row>
    <row r="156" spans="1:13" ht="12.75">
      <c r="A156" s="32"/>
      <c r="B156" s="32"/>
      <c r="C156" s="27"/>
      <c r="D156" s="28"/>
      <c r="E156" s="28"/>
      <c r="F156" s="28"/>
      <c r="G156" s="1"/>
      <c r="H156" s="1"/>
      <c r="I156" s="1"/>
      <c r="J156" s="1"/>
      <c r="K156" s="1"/>
      <c r="L156" s="1"/>
      <c r="M156" s="1"/>
    </row>
    <row r="157" spans="1:13" ht="12.75">
      <c r="A157" s="32"/>
      <c r="B157" s="32"/>
      <c r="C157" s="27"/>
      <c r="D157" s="28"/>
      <c r="E157" s="28"/>
      <c r="F157" s="28"/>
      <c r="G157" s="1"/>
      <c r="H157" s="1"/>
      <c r="I157" s="1"/>
      <c r="J157" s="1"/>
      <c r="K157" s="1"/>
      <c r="L157" s="1"/>
      <c r="M157" s="1"/>
    </row>
    <row r="158" spans="1:13" ht="12.75">
      <c r="A158" s="32"/>
      <c r="B158" s="32"/>
      <c r="C158" s="27"/>
      <c r="D158" s="28"/>
      <c r="E158" s="28"/>
      <c r="F158" s="28"/>
      <c r="G158" s="1"/>
      <c r="H158" s="1"/>
      <c r="I158" s="1"/>
      <c r="J158" s="1"/>
      <c r="K158" s="1"/>
      <c r="L158" s="1"/>
      <c r="M158" s="1"/>
    </row>
    <row r="159" spans="1:13" ht="12.75">
      <c r="A159" s="32"/>
      <c r="B159" s="32"/>
      <c r="C159" s="27"/>
      <c r="D159" s="28"/>
      <c r="E159" s="28"/>
      <c r="F159" s="28"/>
      <c r="G159" s="1"/>
      <c r="H159" s="1"/>
      <c r="I159" s="1"/>
      <c r="J159" s="1"/>
      <c r="K159" s="1"/>
      <c r="L159" s="1"/>
      <c r="M159" s="1"/>
    </row>
    <row r="160" spans="1:13" ht="12.75">
      <c r="A160" s="32"/>
      <c r="B160" s="32"/>
      <c r="C160" s="27"/>
      <c r="D160" s="28"/>
      <c r="E160" s="28"/>
      <c r="F160" s="28"/>
      <c r="G160" s="1"/>
      <c r="H160" s="1"/>
      <c r="I160" s="1"/>
      <c r="J160" s="1"/>
      <c r="K160" s="1"/>
      <c r="L160" s="1"/>
      <c r="M160" s="1"/>
    </row>
    <row r="161" spans="1:13" ht="12.75">
      <c r="A161" s="32"/>
      <c r="B161" s="32"/>
      <c r="C161" s="27"/>
      <c r="D161" s="28"/>
      <c r="E161" s="28"/>
      <c r="F161" s="28"/>
      <c r="G161" s="1"/>
      <c r="H161" s="1"/>
      <c r="I161" s="1"/>
      <c r="J161" s="1"/>
      <c r="K161" s="1"/>
      <c r="L161" s="1"/>
      <c r="M161" s="1"/>
    </row>
    <row r="162" spans="1:13" ht="12.75">
      <c r="A162" s="32"/>
      <c r="B162" s="32"/>
      <c r="C162" s="27"/>
      <c r="D162" s="28"/>
      <c r="E162" s="28"/>
      <c r="F162" s="28"/>
      <c r="G162" s="1"/>
      <c r="H162" s="1"/>
      <c r="I162" s="1"/>
      <c r="J162" s="1"/>
      <c r="K162" s="1"/>
      <c r="L162" s="1"/>
      <c r="M162" s="1"/>
    </row>
    <row r="163" spans="1:13" ht="12.75">
      <c r="A163" s="32"/>
      <c r="B163" s="32"/>
      <c r="C163" s="27"/>
      <c r="D163" s="28"/>
      <c r="E163" s="28"/>
      <c r="F163" s="28"/>
      <c r="G163" s="1"/>
      <c r="H163" s="1"/>
      <c r="I163" s="1"/>
      <c r="J163" s="1"/>
      <c r="K163" s="1"/>
      <c r="L163" s="1"/>
      <c r="M163" s="1"/>
    </row>
    <row r="164" spans="1:13" ht="12.75">
      <c r="A164" s="32"/>
      <c r="B164" s="32"/>
      <c r="C164" s="27"/>
      <c r="D164" s="28"/>
      <c r="E164" s="28"/>
      <c r="F164" s="28"/>
      <c r="G164" s="1"/>
      <c r="H164" s="1"/>
      <c r="I164" s="1"/>
      <c r="J164" s="1"/>
      <c r="K164" s="1"/>
      <c r="L164" s="1"/>
      <c r="M164" s="1"/>
    </row>
    <row r="165" spans="1:13" ht="12.75">
      <c r="A165" s="32"/>
      <c r="B165" s="32"/>
      <c r="C165" s="27"/>
      <c r="D165" s="28"/>
      <c r="E165" s="28"/>
      <c r="F165" s="28"/>
      <c r="G165" s="1"/>
      <c r="H165" s="1"/>
      <c r="I165" s="1"/>
      <c r="J165" s="1"/>
      <c r="K165" s="1"/>
      <c r="L165" s="1"/>
      <c r="M165" s="1"/>
    </row>
    <row r="166" spans="1:13" ht="12.75">
      <c r="A166" s="32"/>
      <c r="B166" s="32"/>
      <c r="C166" s="27"/>
      <c r="D166" s="28"/>
      <c r="E166" s="28"/>
      <c r="F166" s="28"/>
      <c r="G166" s="1"/>
      <c r="H166" s="1"/>
      <c r="I166" s="1"/>
      <c r="J166" s="1"/>
      <c r="K166" s="1"/>
      <c r="L166" s="1"/>
      <c r="M166" s="1"/>
    </row>
    <row r="167" spans="1:13" ht="12.75">
      <c r="A167" s="32"/>
      <c r="B167" s="32"/>
      <c r="C167" s="27"/>
      <c r="D167" s="28"/>
      <c r="E167" s="28"/>
      <c r="F167" s="28"/>
      <c r="G167" s="1"/>
      <c r="H167" s="1"/>
      <c r="I167" s="1"/>
      <c r="J167" s="1"/>
      <c r="K167" s="1"/>
      <c r="L167" s="1"/>
      <c r="M167" s="1"/>
    </row>
    <row r="168" spans="1:13" ht="12.75">
      <c r="A168" s="32"/>
      <c r="B168" s="32"/>
      <c r="C168" s="27"/>
      <c r="D168" s="28"/>
      <c r="E168" s="28"/>
      <c r="F168" s="28"/>
      <c r="G168" s="1"/>
      <c r="H168" s="1"/>
      <c r="I168" s="1"/>
      <c r="J168" s="1"/>
      <c r="K168" s="1"/>
      <c r="L168" s="1"/>
      <c r="M168" s="1"/>
    </row>
    <row r="169" spans="1:13" ht="12.75">
      <c r="A169" s="32"/>
      <c r="B169" s="32"/>
      <c r="C169" s="27"/>
      <c r="D169" s="28"/>
      <c r="E169" s="28"/>
      <c r="F169" s="28"/>
      <c r="G169" s="1"/>
      <c r="H169" s="1"/>
      <c r="I169" s="1"/>
      <c r="J169" s="1"/>
      <c r="K169" s="1"/>
      <c r="L169" s="1"/>
      <c r="M169" s="1"/>
    </row>
    <row r="170" spans="1:13" ht="12.75">
      <c r="A170" s="32"/>
      <c r="B170" s="32"/>
      <c r="C170" s="27"/>
      <c r="D170" s="28"/>
      <c r="E170" s="28"/>
      <c r="F170" s="28"/>
      <c r="G170" s="1"/>
      <c r="H170" s="1"/>
      <c r="I170" s="1"/>
      <c r="J170" s="1"/>
      <c r="K170" s="1"/>
      <c r="L170" s="1"/>
      <c r="M170" s="1"/>
    </row>
    <row r="171" spans="1:13" ht="12.75">
      <c r="A171" s="32"/>
      <c r="B171" s="32"/>
      <c r="C171" s="27"/>
      <c r="D171" s="28"/>
      <c r="E171" s="28"/>
      <c r="F171" s="28"/>
      <c r="G171" s="1"/>
      <c r="H171" s="1"/>
      <c r="I171" s="1"/>
      <c r="J171" s="1"/>
      <c r="K171" s="1"/>
      <c r="L171" s="1"/>
      <c r="M171" s="1"/>
    </row>
    <row r="172" spans="1:13" ht="12.75">
      <c r="A172" s="32"/>
      <c r="B172" s="32"/>
      <c r="C172" s="27"/>
      <c r="D172" s="28"/>
      <c r="E172" s="28"/>
      <c r="F172" s="28"/>
      <c r="G172" s="1"/>
      <c r="H172" s="1"/>
      <c r="I172" s="1"/>
      <c r="J172" s="1"/>
      <c r="K172" s="1"/>
      <c r="L172" s="1"/>
      <c r="M172" s="1"/>
    </row>
    <row r="173" spans="1:13" ht="12.75">
      <c r="A173" s="32"/>
      <c r="B173" s="32"/>
      <c r="C173" s="27"/>
      <c r="D173" s="28"/>
      <c r="E173" s="28"/>
      <c r="F173" s="28"/>
      <c r="G173" s="1"/>
      <c r="H173" s="1"/>
      <c r="I173" s="1"/>
      <c r="J173" s="1"/>
      <c r="K173" s="1"/>
      <c r="L173" s="1"/>
      <c r="M173" s="1"/>
    </row>
    <row r="174" spans="1:13" ht="12.75">
      <c r="A174" s="32"/>
      <c r="B174" s="32"/>
      <c r="C174" s="27"/>
      <c r="D174" s="28"/>
      <c r="E174" s="28"/>
      <c r="F174" s="28"/>
      <c r="G174" s="1"/>
      <c r="H174" s="1"/>
      <c r="I174" s="1"/>
      <c r="J174" s="1"/>
      <c r="K174" s="1"/>
      <c r="L174" s="1"/>
      <c r="M174" s="1"/>
    </row>
    <row r="175" spans="1:13" ht="12.75">
      <c r="A175" s="32"/>
      <c r="B175" s="32"/>
      <c r="C175" s="27"/>
      <c r="D175" s="28"/>
      <c r="E175" s="28"/>
      <c r="F175" s="28"/>
      <c r="G175" s="1"/>
      <c r="H175" s="1"/>
      <c r="I175" s="1"/>
      <c r="J175" s="1"/>
      <c r="K175" s="1"/>
      <c r="L175" s="1"/>
      <c r="M175" s="1"/>
    </row>
    <row r="176" spans="1:13" ht="12.75">
      <c r="A176" s="32"/>
      <c r="B176" s="32"/>
      <c r="C176" s="27"/>
      <c r="D176" s="28"/>
      <c r="E176" s="28"/>
      <c r="F176" s="28"/>
      <c r="G176" s="1"/>
      <c r="H176" s="1"/>
      <c r="I176" s="1"/>
      <c r="J176" s="1"/>
      <c r="K176" s="1"/>
      <c r="L176" s="1"/>
      <c r="M176" s="1"/>
    </row>
    <row r="177" spans="1:13" ht="12.75">
      <c r="A177" s="32"/>
      <c r="B177" s="32"/>
      <c r="C177" s="27"/>
      <c r="D177" s="28"/>
      <c r="E177" s="28"/>
      <c r="F177" s="28"/>
      <c r="G177" s="1"/>
      <c r="H177" s="1"/>
      <c r="I177" s="1"/>
      <c r="J177" s="1"/>
      <c r="K177" s="1"/>
      <c r="L177" s="1"/>
      <c r="M177" s="1"/>
    </row>
    <row r="178" spans="1:13" ht="12.75">
      <c r="A178" s="32"/>
      <c r="B178" s="32"/>
      <c r="C178" s="27"/>
      <c r="D178" s="28"/>
      <c r="E178" s="28"/>
      <c r="F178" s="28"/>
      <c r="G178" s="1"/>
      <c r="H178" s="1"/>
      <c r="I178" s="1"/>
      <c r="J178" s="1"/>
      <c r="K178" s="1"/>
      <c r="L178" s="1"/>
      <c r="M178" s="1"/>
    </row>
    <row r="179" spans="1:13" ht="12.75">
      <c r="A179" s="32"/>
      <c r="B179" s="32"/>
      <c r="C179" s="27"/>
      <c r="D179" s="28"/>
      <c r="E179" s="28"/>
      <c r="F179" s="28"/>
      <c r="G179" s="1"/>
      <c r="H179" s="1"/>
      <c r="I179" s="1"/>
      <c r="J179" s="1"/>
      <c r="K179" s="1"/>
      <c r="L179" s="1"/>
      <c r="M179" s="1"/>
    </row>
    <row r="180" spans="1:13" ht="12.75">
      <c r="A180" s="32"/>
      <c r="B180" s="32"/>
      <c r="C180" s="27"/>
      <c r="D180" s="28"/>
      <c r="E180" s="28"/>
      <c r="F180" s="28"/>
      <c r="G180" s="1"/>
      <c r="H180" s="1"/>
      <c r="I180" s="1"/>
      <c r="J180" s="1"/>
      <c r="K180" s="1"/>
      <c r="L180" s="1"/>
      <c r="M180" s="1"/>
    </row>
    <row r="181" spans="1:13" ht="12.75">
      <c r="A181" s="32"/>
      <c r="B181" s="32"/>
      <c r="C181" s="27"/>
      <c r="D181" s="28"/>
      <c r="E181" s="28"/>
      <c r="F181" s="28"/>
      <c r="G181" s="1"/>
      <c r="H181" s="1"/>
      <c r="I181" s="1"/>
      <c r="J181" s="1"/>
      <c r="K181" s="1"/>
      <c r="L181" s="1"/>
      <c r="M181" s="1"/>
    </row>
    <row r="182" spans="1:13" ht="12.75">
      <c r="A182" s="32"/>
      <c r="B182" s="32"/>
      <c r="C182" s="27"/>
      <c r="D182" s="28"/>
      <c r="E182" s="28"/>
      <c r="F182" s="28"/>
      <c r="G182" s="1"/>
      <c r="H182" s="1"/>
      <c r="I182" s="1"/>
      <c r="J182" s="1"/>
      <c r="K182" s="1"/>
      <c r="L182" s="1"/>
      <c r="M182" s="1"/>
    </row>
    <row r="183" spans="1:13" ht="12.75">
      <c r="A183" s="32"/>
      <c r="B183" s="32"/>
      <c r="C183" s="27"/>
      <c r="D183" s="28"/>
      <c r="E183" s="28"/>
      <c r="F183" s="28"/>
      <c r="G183" s="1"/>
      <c r="H183" s="1"/>
      <c r="I183" s="1"/>
      <c r="J183" s="1"/>
      <c r="K183" s="1"/>
      <c r="L183" s="1"/>
      <c r="M183" s="1"/>
    </row>
    <row r="184" spans="1:13" ht="12.75">
      <c r="A184" s="32"/>
      <c r="B184" s="32"/>
      <c r="C184" s="27"/>
      <c r="D184" s="28"/>
      <c r="E184" s="28"/>
      <c r="F184" s="28"/>
      <c r="G184" s="1"/>
      <c r="H184" s="1"/>
      <c r="I184" s="1"/>
      <c r="J184" s="1"/>
      <c r="K184" s="1"/>
      <c r="L184" s="1"/>
      <c r="M184" s="1"/>
    </row>
    <row r="185" spans="1:13" ht="12.75">
      <c r="A185" s="32"/>
      <c r="B185" s="32"/>
      <c r="C185" s="27"/>
      <c r="D185" s="28"/>
      <c r="E185" s="28"/>
      <c r="F185" s="28"/>
      <c r="G185" s="1"/>
      <c r="H185" s="1"/>
      <c r="I185" s="1"/>
      <c r="J185" s="1"/>
      <c r="K185" s="1"/>
      <c r="L185" s="1"/>
      <c r="M185" s="1"/>
    </row>
    <row r="186" spans="1:13" ht="12.75">
      <c r="A186" s="32"/>
      <c r="B186" s="32"/>
      <c r="C186" s="27"/>
      <c r="D186" s="28"/>
      <c r="E186" s="28"/>
      <c r="F186" s="28"/>
      <c r="G186" s="1"/>
      <c r="H186" s="1"/>
      <c r="I186" s="1"/>
      <c r="J186" s="1"/>
      <c r="K186" s="1"/>
      <c r="L186" s="1"/>
      <c r="M186" s="1"/>
    </row>
    <row r="187" spans="1:13" ht="12.75">
      <c r="A187" s="32"/>
      <c r="B187" s="32"/>
      <c r="C187" s="27"/>
      <c r="D187" s="28"/>
      <c r="E187" s="28"/>
      <c r="F187" s="28"/>
      <c r="G187" s="1"/>
      <c r="H187" s="1"/>
      <c r="I187" s="1"/>
      <c r="J187" s="1"/>
      <c r="K187" s="1"/>
      <c r="L187" s="1"/>
      <c r="M187" s="1"/>
    </row>
    <row r="188" spans="1:13" ht="12.75">
      <c r="A188" s="32"/>
      <c r="B188" s="32"/>
      <c r="C188" s="27"/>
      <c r="D188" s="28"/>
      <c r="E188" s="28"/>
      <c r="F188" s="28"/>
      <c r="G188" s="1"/>
      <c r="H188" s="1"/>
      <c r="I188" s="1"/>
      <c r="J188" s="1"/>
      <c r="K188" s="1"/>
      <c r="L188" s="1"/>
      <c r="M188" s="1"/>
    </row>
    <row r="189" spans="1:13" ht="12.75">
      <c r="A189" s="32"/>
      <c r="B189" s="32"/>
      <c r="C189" s="27"/>
      <c r="D189" s="28"/>
      <c r="E189" s="28"/>
      <c r="F189" s="28"/>
      <c r="G189" s="1"/>
      <c r="H189" s="1"/>
      <c r="I189" s="1"/>
      <c r="J189" s="1"/>
      <c r="K189" s="1"/>
      <c r="L189" s="1"/>
      <c r="M189" s="1"/>
    </row>
    <row r="190" spans="1:13" ht="12.75">
      <c r="A190" s="32"/>
      <c r="B190" s="32"/>
      <c r="C190" s="27"/>
      <c r="D190" s="28"/>
      <c r="E190" s="28"/>
      <c r="F190" s="28"/>
      <c r="G190" s="1"/>
      <c r="H190" s="1"/>
      <c r="I190" s="1"/>
      <c r="J190" s="1"/>
      <c r="K190" s="1"/>
      <c r="L190" s="1"/>
      <c r="M190" s="1"/>
    </row>
    <row r="191" spans="1:13" ht="12.75">
      <c r="A191" s="32"/>
      <c r="B191" s="32"/>
      <c r="C191" s="27"/>
      <c r="D191" s="28"/>
      <c r="E191" s="28"/>
      <c r="F191" s="28"/>
      <c r="G191" s="1"/>
      <c r="H191" s="1"/>
      <c r="I191" s="1"/>
      <c r="J191" s="1"/>
      <c r="K191" s="1"/>
      <c r="L191" s="1"/>
      <c r="M191" s="1"/>
    </row>
    <row r="192" spans="1:13" ht="12.75">
      <c r="A192" s="32"/>
      <c r="B192" s="32"/>
      <c r="C192" s="27"/>
      <c r="D192" s="28"/>
      <c r="E192" s="28"/>
      <c r="F192" s="28"/>
      <c r="G192" s="1"/>
      <c r="H192" s="1"/>
      <c r="I192" s="1"/>
      <c r="J192" s="1"/>
      <c r="K192" s="1"/>
      <c r="L192" s="1"/>
      <c r="M192" s="1"/>
    </row>
    <row r="193" spans="1:13" ht="12.75">
      <c r="A193" s="32"/>
      <c r="B193" s="32"/>
      <c r="C193" s="27"/>
      <c r="D193" s="28"/>
      <c r="E193" s="28"/>
      <c r="F193" s="28"/>
      <c r="G193" s="1"/>
      <c r="H193" s="1"/>
      <c r="I193" s="1"/>
      <c r="J193" s="1"/>
      <c r="K193" s="1"/>
      <c r="L193" s="1"/>
      <c r="M193" s="1"/>
    </row>
    <row r="194" spans="1:13" ht="12.75">
      <c r="A194" s="32"/>
      <c r="B194" s="32"/>
      <c r="C194" s="27"/>
      <c r="D194" s="28"/>
      <c r="E194" s="28"/>
      <c r="F194" s="28"/>
      <c r="G194" s="1"/>
      <c r="H194" s="1"/>
      <c r="I194" s="1"/>
      <c r="J194" s="1"/>
      <c r="K194" s="1"/>
      <c r="L194" s="1"/>
      <c r="M194" s="1"/>
    </row>
    <row r="195" spans="1:13" ht="12.75">
      <c r="A195" s="32"/>
      <c r="B195" s="32"/>
      <c r="C195" s="27"/>
      <c r="D195" s="28"/>
      <c r="E195" s="28"/>
      <c r="F195" s="28"/>
      <c r="G195" s="1"/>
      <c r="H195" s="1"/>
      <c r="I195" s="1"/>
      <c r="J195" s="1"/>
      <c r="K195" s="1"/>
      <c r="L195" s="1"/>
      <c r="M195" s="1"/>
    </row>
    <row r="196" spans="1:13" ht="12.75">
      <c r="A196" s="32"/>
      <c r="B196" s="32"/>
      <c r="C196" s="27"/>
      <c r="D196" s="28"/>
      <c r="E196" s="28"/>
      <c r="F196" s="28"/>
      <c r="G196" s="1"/>
      <c r="H196" s="1"/>
      <c r="I196" s="1"/>
      <c r="J196" s="1"/>
      <c r="K196" s="1"/>
      <c r="L196" s="1"/>
      <c r="M196" s="1"/>
    </row>
    <row r="197" spans="1:13" ht="12.75">
      <c r="A197" s="32"/>
      <c r="B197" s="32"/>
      <c r="C197" s="27"/>
      <c r="D197" s="28"/>
      <c r="E197" s="28"/>
      <c r="F197" s="28"/>
      <c r="G197" s="1"/>
      <c r="H197" s="1"/>
      <c r="I197" s="1"/>
      <c r="J197" s="1"/>
      <c r="K197" s="1"/>
      <c r="L197" s="1"/>
      <c r="M197" s="1"/>
    </row>
    <row r="198" spans="1:13" ht="12.75">
      <c r="A198" s="32"/>
      <c r="B198" s="32"/>
      <c r="C198" s="27"/>
      <c r="D198" s="28"/>
      <c r="E198" s="28"/>
      <c r="F198" s="28"/>
      <c r="G198" s="1"/>
      <c r="H198" s="1"/>
      <c r="I198" s="1"/>
      <c r="J198" s="1"/>
      <c r="K198" s="1"/>
      <c r="L198" s="1"/>
      <c r="M198" s="1"/>
    </row>
    <row r="199" spans="1:13" ht="12.75">
      <c r="A199" s="32"/>
      <c r="B199" s="32"/>
      <c r="C199" s="27"/>
      <c r="D199" s="28"/>
      <c r="E199" s="28"/>
      <c r="F199" s="28"/>
      <c r="G199" s="1"/>
      <c r="H199" s="1"/>
      <c r="I199" s="1"/>
      <c r="J199" s="1"/>
      <c r="K199" s="1"/>
      <c r="L199" s="1"/>
      <c r="M199" s="1"/>
    </row>
    <row r="200" spans="1:13" ht="12.75">
      <c r="A200" s="32"/>
      <c r="B200" s="32"/>
      <c r="C200" s="27"/>
      <c r="D200" s="28"/>
      <c r="E200" s="28"/>
      <c r="F200" s="28"/>
      <c r="G200" s="1"/>
      <c r="H200" s="1"/>
      <c r="I200" s="1"/>
      <c r="J200" s="1"/>
      <c r="K200" s="1"/>
      <c r="L200" s="1"/>
      <c r="M200" s="1"/>
    </row>
    <row r="201" spans="1:13" ht="12.75">
      <c r="A201" s="32"/>
      <c r="B201" s="32"/>
      <c r="C201" s="27"/>
      <c r="D201" s="28"/>
      <c r="E201" s="28"/>
      <c r="F201" s="28"/>
      <c r="G201" s="1"/>
      <c r="H201" s="1"/>
      <c r="I201" s="1"/>
      <c r="J201" s="1"/>
      <c r="K201" s="1"/>
      <c r="L201" s="1"/>
      <c r="M201" s="1"/>
    </row>
    <row r="202" spans="1:13" ht="12.75">
      <c r="A202" s="32"/>
      <c r="B202" s="32"/>
      <c r="C202" s="27"/>
      <c r="D202" s="28"/>
      <c r="E202" s="28"/>
      <c r="F202" s="28"/>
      <c r="G202" s="1"/>
      <c r="H202" s="1"/>
      <c r="I202" s="1"/>
      <c r="J202" s="1"/>
      <c r="K202" s="1"/>
      <c r="L202" s="1"/>
      <c r="M202" s="1"/>
    </row>
    <row r="203" spans="1:13" ht="12.75">
      <c r="A203" s="32"/>
      <c r="B203" s="32"/>
      <c r="C203" s="27"/>
      <c r="D203" s="28"/>
      <c r="E203" s="28"/>
      <c r="F203" s="28"/>
      <c r="G203" s="1"/>
      <c r="H203" s="1"/>
      <c r="I203" s="1"/>
      <c r="J203" s="1"/>
      <c r="K203" s="1"/>
      <c r="L203" s="1"/>
      <c r="M203" s="1"/>
    </row>
    <row r="204" spans="1:13" ht="12.75">
      <c r="A204" s="32"/>
      <c r="B204" s="32"/>
      <c r="C204" s="27"/>
      <c r="D204" s="28"/>
      <c r="E204" s="28"/>
      <c r="F204" s="28"/>
      <c r="G204" s="1"/>
      <c r="H204" s="1"/>
      <c r="I204" s="1"/>
      <c r="J204" s="1"/>
      <c r="K204" s="1"/>
      <c r="L204" s="1"/>
      <c r="M204" s="1"/>
    </row>
    <row r="205" spans="1:13" ht="12.75">
      <c r="A205" s="32"/>
      <c r="B205" s="32"/>
      <c r="C205" s="27"/>
      <c r="D205" s="28"/>
      <c r="E205" s="28"/>
      <c r="F205" s="28"/>
      <c r="G205" s="1"/>
      <c r="H205" s="1"/>
      <c r="I205" s="1"/>
      <c r="J205" s="1"/>
      <c r="K205" s="1"/>
      <c r="L205" s="1"/>
      <c r="M205" s="1"/>
    </row>
    <row r="206" spans="1:13" ht="12.75">
      <c r="A206" s="32"/>
      <c r="B206" s="32"/>
      <c r="C206" s="27"/>
      <c r="D206" s="28"/>
      <c r="E206" s="28"/>
      <c r="F206" s="28"/>
      <c r="G206" s="1"/>
      <c r="H206" s="1"/>
      <c r="I206" s="1"/>
      <c r="J206" s="1"/>
      <c r="K206" s="1"/>
      <c r="L206" s="1"/>
      <c r="M206" s="1"/>
    </row>
    <row r="207" spans="1:13" ht="12.75">
      <c r="A207" s="32"/>
      <c r="B207" s="32"/>
      <c r="C207" s="27"/>
      <c r="D207" s="28"/>
      <c r="E207" s="28"/>
      <c r="F207" s="28"/>
      <c r="G207" s="1"/>
      <c r="H207" s="1"/>
      <c r="I207" s="1"/>
      <c r="J207" s="1"/>
      <c r="K207" s="1"/>
      <c r="L207" s="1"/>
      <c r="M207" s="1"/>
    </row>
    <row r="208" spans="1:13" ht="12.75">
      <c r="A208" s="32"/>
      <c r="B208" s="32"/>
      <c r="C208" s="27"/>
      <c r="D208" s="28"/>
      <c r="E208" s="28"/>
      <c r="F208" s="28"/>
      <c r="G208" s="1"/>
      <c r="H208" s="1"/>
      <c r="I208" s="1"/>
      <c r="J208" s="1"/>
      <c r="K208" s="1"/>
      <c r="L208" s="1"/>
      <c r="M208" s="1"/>
    </row>
    <row r="209" spans="1:13" ht="12.75">
      <c r="A209" s="32"/>
      <c r="B209" s="32"/>
      <c r="C209" s="27"/>
      <c r="D209" s="28"/>
      <c r="E209" s="28"/>
      <c r="F209" s="28"/>
      <c r="G209" s="1"/>
      <c r="H209" s="1"/>
      <c r="I209" s="1"/>
      <c r="J209" s="1"/>
      <c r="K209" s="1"/>
      <c r="L209" s="1"/>
      <c r="M209" s="1"/>
    </row>
    <row r="210" spans="1:13" ht="12.75">
      <c r="A210" s="32"/>
      <c r="B210" s="32"/>
      <c r="C210" s="27"/>
      <c r="D210" s="28"/>
      <c r="E210" s="28"/>
      <c r="F210" s="28"/>
      <c r="G210" s="1"/>
      <c r="H210" s="1"/>
      <c r="I210" s="1"/>
      <c r="J210" s="1"/>
      <c r="K210" s="1"/>
      <c r="L210" s="1"/>
      <c r="M210" s="1"/>
    </row>
    <row r="211" spans="1:13" ht="12.75">
      <c r="A211" s="32"/>
      <c r="B211" s="32"/>
      <c r="C211" s="27"/>
      <c r="D211" s="28"/>
      <c r="E211" s="28"/>
      <c r="F211" s="28"/>
      <c r="G211" s="1"/>
      <c r="H211" s="1"/>
      <c r="I211" s="1"/>
      <c r="J211" s="1"/>
      <c r="K211" s="1"/>
      <c r="L211" s="1"/>
      <c r="M211" s="1"/>
    </row>
    <row r="212" spans="1:13" ht="12.75">
      <c r="A212" s="32"/>
      <c r="B212" s="32"/>
      <c r="C212" s="27"/>
      <c r="D212" s="28"/>
      <c r="E212" s="28"/>
      <c r="F212" s="28"/>
      <c r="G212" s="1"/>
      <c r="H212" s="1"/>
      <c r="I212" s="1"/>
      <c r="J212" s="1"/>
      <c r="K212" s="1"/>
      <c r="L212" s="1"/>
      <c r="M212" s="1"/>
    </row>
    <row r="213" spans="1:13" ht="12.75">
      <c r="A213" s="32"/>
      <c r="B213" s="32"/>
      <c r="C213" s="27"/>
      <c r="D213" s="28"/>
      <c r="E213" s="28"/>
      <c r="F213" s="28"/>
      <c r="G213" s="1"/>
      <c r="H213" s="1"/>
      <c r="I213" s="1"/>
      <c r="J213" s="1"/>
      <c r="K213" s="1"/>
      <c r="L213" s="1"/>
      <c r="M213" s="1"/>
    </row>
    <row r="214" spans="1:13" ht="12.75">
      <c r="A214" s="32"/>
      <c r="B214" s="32"/>
      <c r="C214" s="27"/>
      <c r="D214" s="28"/>
      <c r="E214" s="28"/>
      <c r="F214" s="28"/>
      <c r="G214" s="1"/>
      <c r="H214" s="1"/>
      <c r="I214" s="1"/>
      <c r="J214" s="1"/>
      <c r="K214" s="1"/>
      <c r="L214" s="1"/>
      <c r="M214" s="1"/>
    </row>
    <row r="215" spans="1:13" ht="12.75">
      <c r="A215" s="32"/>
      <c r="B215" s="32"/>
      <c r="C215" s="27"/>
      <c r="D215" s="28"/>
      <c r="E215" s="28"/>
      <c r="F215" s="28"/>
      <c r="G215" s="1"/>
      <c r="H215" s="1"/>
      <c r="I215" s="1"/>
      <c r="J215" s="1"/>
      <c r="K215" s="1"/>
      <c r="L215" s="1"/>
      <c r="M215" s="1"/>
    </row>
    <row r="216" spans="1:13" ht="12.75">
      <c r="A216" s="32"/>
      <c r="B216" s="32"/>
      <c r="C216" s="27"/>
      <c r="D216" s="28"/>
      <c r="E216" s="28"/>
      <c r="F216" s="28"/>
      <c r="G216" s="1"/>
      <c r="H216" s="1"/>
      <c r="I216" s="1"/>
      <c r="J216" s="1"/>
      <c r="K216" s="1"/>
      <c r="L216" s="1"/>
      <c r="M216" s="1"/>
    </row>
    <row r="217" spans="1:13" ht="12.75">
      <c r="A217" s="32"/>
      <c r="B217" s="32"/>
      <c r="C217" s="27"/>
      <c r="D217" s="28"/>
      <c r="E217" s="28"/>
      <c r="F217" s="28"/>
      <c r="G217" s="1"/>
      <c r="H217" s="1"/>
      <c r="I217" s="1"/>
      <c r="J217" s="1"/>
      <c r="K217" s="1"/>
      <c r="L217" s="1"/>
      <c r="M217" s="1"/>
    </row>
    <row r="218" spans="1:13" ht="12.75">
      <c r="A218" s="32"/>
      <c r="B218" s="32"/>
      <c r="C218" s="27"/>
      <c r="D218" s="28"/>
      <c r="E218" s="28"/>
      <c r="F218" s="28"/>
      <c r="G218" s="1"/>
      <c r="H218" s="1"/>
      <c r="I218" s="1"/>
      <c r="J218" s="1"/>
      <c r="K218" s="1"/>
      <c r="L218" s="1"/>
      <c r="M218" s="1"/>
    </row>
    <row r="219" spans="1:13" ht="12.75">
      <c r="A219" s="32"/>
      <c r="B219" s="32"/>
      <c r="C219" s="27"/>
      <c r="D219" s="28"/>
      <c r="E219" s="28"/>
      <c r="F219" s="28"/>
      <c r="G219" s="1"/>
      <c r="H219" s="1"/>
      <c r="I219" s="1"/>
      <c r="J219" s="1"/>
      <c r="K219" s="1"/>
      <c r="L219" s="1"/>
      <c r="M219" s="1"/>
    </row>
    <row r="220" spans="1:13" ht="12.75">
      <c r="A220" s="32"/>
      <c r="B220" s="32"/>
      <c r="C220" s="27"/>
      <c r="D220" s="28"/>
      <c r="E220" s="28"/>
      <c r="F220" s="28"/>
      <c r="G220" s="1"/>
      <c r="H220" s="1"/>
      <c r="I220" s="1"/>
      <c r="J220" s="1"/>
      <c r="K220" s="1"/>
      <c r="L220" s="1"/>
      <c r="M220" s="1"/>
    </row>
    <row r="221" spans="1:13" ht="12.75">
      <c r="A221" s="32"/>
      <c r="B221" s="32"/>
      <c r="C221" s="27"/>
      <c r="D221" s="28"/>
      <c r="E221" s="28"/>
      <c r="F221" s="28"/>
      <c r="G221" s="1"/>
      <c r="H221" s="1"/>
      <c r="I221" s="1"/>
      <c r="J221" s="1"/>
      <c r="K221" s="1"/>
      <c r="L221" s="1"/>
      <c r="M221" s="1"/>
    </row>
    <row r="222" spans="1:13" ht="12.75">
      <c r="A222" s="32"/>
      <c r="B222" s="32"/>
      <c r="C222" s="27"/>
      <c r="D222" s="28"/>
      <c r="E222" s="28"/>
      <c r="F222" s="28"/>
      <c r="G222" s="1"/>
      <c r="H222" s="1"/>
      <c r="I222" s="1"/>
      <c r="J222" s="1"/>
      <c r="K222" s="1"/>
      <c r="L222" s="1"/>
      <c r="M222" s="1"/>
    </row>
    <row r="223" spans="1:13" ht="12.75">
      <c r="A223" s="32"/>
      <c r="B223" s="32"/>
      <c r="C223" s="27"/>
      <c r="D223" s="28"/>
      <c r="E223" s="28"/>
      <c r="F223" s="28"/>
      <c r="G223" s="1"/>
      <c r="H223" s="1"/>
      <c r="I223" s="1"/>
      <c r="J223" s="1"/>
      <c r="K223" s="1"/>
      <c r="L223" s="1"/>
      <c r="M223" s="1"/>
    </row>
    <row r="224" spans="1:13" ht="12.75">
      <c r="A224" s="32"/>
      <c r="B224" s="32"/>
      <c r="C224" s="27"/>
      <c r="D224" s="28"/>
      <c r="E224" s="28"/>
      <c r="F224" s="28"/>
      <c r="G224" s="1"/>
      <c r="H224" s="1"/>
      <c r="I224" s="1"/>
      <c r="J224" s="1"/>
      <c r="K224" s="1"/>
      <c r="L224" s="1"/>
      <c r="M224" s="1"/>
    </row>
    <row r="225" spans="1:13" ht="12.75">
      <c r="A225" s="32"/>
      <c r="B225" s="32"/>
      <c r="C225" s="27"/>
      <c r="D225" s="28"/>
      <c r="E225" s="28"/>
      <c r="F225" s="28"/>
      <c r="G225" s="1"/>
      <c r="H225" s="1"/>
      <c r="I225" s="1"/>
      <c r="J225" s="1"/>
      <c r="K225" s="1"/>
      <c r="L225" s="1"/>
      <c r="M225" s="1"/>
    </row>
    <row r="226" spans="1:13" ht="12.75">
      <c r="A226" s="32"/>
      <c r="B226" s="32"/>
      <c r="C226" s="27"/>
      <c r="D226" s="28"/>
      <c r="E226" s="28"/>
      <c r="F226" s="28"/>
      <c r="G226" s="1"/>
      <c r="H226" s="1"/>
      <c r="I226" s="1"/>
      <c r="J226" s="1"/>
      <c r="K226" s="1"/>
      <c r="L226" s="1"/>
      <c r="M226" s="1"/>
    </row>
    <row r="227" spans="1:13" ht="12.75">
      <c r="A227" s="32"/>
      <c r="B227" s="32"/>
      <c r="C227" s="27"/>
      <c r="D227" s="28"/>
      <c r="E227" s="28"/>
      <c r="F227" s="28"/>
      <c r="G227" s="1"/>
      <c r="H227" s="1"/>
      <c r="I227" s="1"/>
      <c r="J227" s="1"/>
      <c r="K227" s="1"/>
      <c r="L227" s="1"/>
      <c r="M227" s="1"/>
    </row>
    <row r="228" spans="1:13" ht="12.75">
      <c r="A228" s="32"/>
      <c r="B228" s="32"/>
      <c r="C228" s="27"/>
      <c r="D228" s="28"/>
      <c r="E228" s="28"/>
      <c r="F228" s="28"/>
      <c r="G228" s="1"/>
      <c r="H228" s="1"/>
      <c r="I228" s="1"/>
      <c r="J228" s="1"/>
      <c r="K228" s="1"/>
      <c r="L228" s="1"/>
      <c r="M228" s="1"/>
    </row>
    <row r="229" spans="1:13" ht="12.75">
      <c r="A229" s="32"/>
      <c r="B229" s="32"/>
      <c r="C229" s="27"/>
      <c r="D229" s="28"/>
      <c r="E229" s="28"/>
      <c r="F229" s="28"/>
      <c r="G229" s="1"/>
      <c r="H229" s="1"/>
      <c r="I229" s="1"/>
      <c r="J229" s="1"/>
      <c r="K229" s="1"/>
      <c r="L229" s="1"/>
      <c r="M229" s="1"/>
    </row>
    <row r="230" spans="1:13" ht="12.75">
      <c r="A230" s="32"/>
      <c r="B230" s="32"/>
      <c r="C230" s="27"/>
      <c r="D230" s="28"/>
      <c r="E230" s="28"/>
      <c r="F230" s="28"/>
      <c r="G230" s="1"/>
      <c r="H230" s="1"/>
      <c r="I230" s="1"/>
      <c r="J230" s="1"/>
      <c r="K230" s="1"/>
      <c r="L230" s="1"/>
      <c r="M230" s="1"/>
    </row>
    <row r="231" spans="1:13" ht="12.75">
      <c r="A231" s="32"/>
      <c r="B231" s="32"/>
      <c r="C231" s="27"/>
      <c r="D231" s="28"/>
      <c r="E231" s="28"/>
      <c r="F231" s="28"/>
      <c r="G231" s="1"/>
      <c r="H231" s="1"/>
      <c r="I231" s="1"/>
      <c r="J231" s="1"/>
      <c r="K231" s="1"/>
      <c r="L231" s="1"/>
      <c r="M231" s="1"/>
    </row>
    <row r="232" spans="1:13" ht="12.75">
      <c r="A232" s="32"/>
      <c r="B232" s="32"/>
      <c r="C232" s="27"/>
      <c r="D232" s="28"/>
      <c r="E232" s="28"/>
      <c r="F232" s="28"/>
      <c r="G232" s="1"/>
      <c r="H232" s="1"/>
      <c r="I232" s="1"/>
      <c r="J232" s="1"/>
      <c r="K232" s="1"/>
      <c r="L232" s="1"/>
      <c r="M232" s="1"/>
    </row>
    <row r="233" spans="1:13" ht="12.75">
      <c r="A233" s="32"/>
      <c r="B233" s="32"/>
      <c r="C233" s="27"/>
      <c r="D233" s="28"/>
      <c r="E233" s="28"/>
      <c r="F233" s="28"/>
      <c r="G233" s="1"/>
      <c r="H233" s="1"/>
      <c r="I233" s="1"/>
      <c r="J233" s="1"/>
      <c r="K233" s="1"/>
      <c r="L233" s="1"/>
      <c r="M233" s="1"/>
    </row>
    <row r="234" spans="1:13" ht="12.75">
      <c r="A234" s="32"/>
      <c r="B234" s="32"/>
      <c r="C234" s="27"/>
      <c r="D234" s="28"/>
      <c r="E234" s="28"/>
      <c r="F234" s="28"/>
      <c r="G234" s="1"/>
      <c r="H234" s="1"/>
      <c r="I234" s="1"/>
      <c r="J234" s="1"/>
      <c r="K234" s="1"/>
      <c r="L234" s="1"/>
      <c r="M234" s="1"/>
    </row>
    <row r="235" spans="1:13" ht="12.75">
      <c r="A235" s="32"/>
      <c r="B235" s="32"/>
      <c r="C235" s="27"/>
      <c r="D235" s="28"/>
      <c r="E235" s="28"/>
      <c r="F235" s="28"/>
      <c r="G235" s="1"/>
      <c r="H235" s="1"/>
      <c r="I235" s="1"/>
      <c r="J235" s="1"/>
      <c r="K235" s="1"/>
      <c r="L235" s="1"/>
      <c r="M235" s="1"/>
    </row>
    <row r="236" spans="1:13" ht="12.75">
      <c r="A236" s="32"/>
      <c r="B236" s="32"/>
      <c r="C236" s="27"/>
      <c r="D236" s="28"/>
      <c r="E236" s="28"/>
      <c r="F236" s="28"/>
      <c r="G236" s="1"/>
      <c r="H236" s="1"/>
      <c r="I236" s="1"/>
      <c r="J236" s="1"/>
      <c r="K236" s="1"/>
      <c r="L236" s="1"/>
      <c r="M236" s="1"/>
    </row>
    <row r="237" spans="1:13" ht="12.75">
      <c r="A237" s="32"/>
      <c r="B237" s="32"/>
      <c r="C237" s="27"/>
      <c r="D237" s="28"/>
      <c r="E237" s="28"/>
      <c r="F237" s="28"/>
      <c r="G237" s="1"/>
      <c r="H237" s="1"/>
      <c r="I237" s="1"/>
      <c r="J237" s="1"/>
      <c r="K237" s="1"/>
      <c r="L237" s="1"/>
      <c r="M237" s="1"/>
    </row>
    <row r="238" spans="1:13" ht="12.75">
      <c r="A238" s="32"/>
      <c r="B238" s="32"/>
      <c r="C238" s="27"/>
      <c r="D238" s="28"/>
      <c r="E238" s="28"/>
      <c r="F238" s="28"/>
      <c r="G238" s="1"/>
      <c r="H238" s="1"/>
      <c r="I238" s="1"/>
      <c r="J238" s="1"/>
      <c r="K238" s="1"/>
      <c r="L238" s="1"/>
      <c r="M238" s="1"/>
    </row>
    <row r="239" spans="1:13" ht="12.75">
      <c r="A239" s="32"/>
      <c r="B239" s="32"/>
      <c r="C239" s="27"/>
      <c r="D239" s="28"/>
      <c r="E239" s="28"/>
      <c r="F239" s="28"/>
      <c r="G239" s="1"/>
      <c r="H239" s="1"/>
      <c r="I239" s="1"/>
      <c r="J239" s="1"/>
      <c r="K239" s="1"/>
      <c r="L239" s="1"/>
      <c r="M239" s="1"/>
    </row>
    <row r="240" spans="1:13" ht="12.75">
      <c r="A240" s="32"/>
      <c r="B240" s="32"/>
      <c r="C240" s="27"/>
      <c r="D240" s="28"/>
      <c r="E240" s="28"/>
      <c r="F240" s="28"/>
      <c r="G240" s="1"/>
      <c r="H240" s="1"/>
      <c r="I240" s="1"/>
      <c r="J240" s="1"/>
      <c r="K240" s="1"/>
      <c r="L240" s="1"/>
      <c r="M240" s="1"/>
    </row>
    <row r="241" spans="1:13" ht="12.75">
      <c r="A241" s="32"/>
      <c r="B241" s="32"/>
      <c r="C241" s="27"/>
      <c r="D241" s="28"/>
      <c r="E241" s="28"/>
      <c r="F241" s="28"/>
      <c r="G241" s="1"/>
      <c r="H241" s="1"/>
      <c r="I241" s="1"/>
      <c r="J241" s="1"/>
      <c r="K241" s="1"/>
      <c r="L241" s="1"/>
      <c r="M241" s="1"/>
    </row>
    <row r="242" spans="1:13" ht="12.75">
      <c r="A242" s="32"/>
      <c r="B242" s="32"/>
      <c r="C242" s="27"/>
      <c r="D242" s="28"/>
      <c r="E242" s="28"/>
      <c r="F242" s="28"/>
      <c r="G242" s="1"/>
      <c r="H242" s="1"/>
      <c r="I242" s="1"/>
      <c r="J242" s="1"/>
      <c r="K242" s="1"/>
      <c r="L242" s="1"/>
      <c r="M242" s="1"/>
    </row>
    <row r="243" spans="1:13" ht="12.75">
      <c r="A243" s="32"/>
      <c r="B243" s="32"/>
      <c r="C243" s="27"/>
      <c r="D243" s="28"/>
      <c r="E243" s="28"/>
      <c r="F243" s="28"/>
      <c r="G243" s="1"/>
      <c r="H243" s="1"/>
      <c r="I243" s="1"/>
      <c r="J243" s="1"/>
      <c r="K243" s="1"/>
      <c r="L243" s="1"/>
      <c r="M243" s="1"/>
    </row>
    <row r="244" spans="1:13" ht="12.75">
      <c r="A244" s="32"/>
      <c r="B244" s="32"/>
      <c r="C244" s="27"/>
      <c r="D244" s="28"/>
      <c r="E244" s="28"/>
      <c r="F244" s="28"/>
      <c r="G244" s="1"/>
      <c r="H244" s="1"/>
      <c r="I244" s="1"/>
      <c r="J244" s="1"/>
      <c r="K244" s="1"/>
      <c r="L244" s="1"/>
      <c r="M244" s="1"/>
    </row>
    <row r="245" spans="1:13" ht="12.75">
      <c r="A245" s="32"/>
      <c r="B245" s="32"/>
      <c r="C245" s="27"/>
      <c r="D245" s="28"/>
      <c r="E245" s="28"/>
      <c r="F245" s="28"/>
      <c r="G245" s="1"/>
      <c r="H245" s="1"/>
      <c r="I245" s="1"/>
      <c r="J245" s="1"/>
      <c r="K245" s="1"/>
      <c r="L245" s="1"/>
      <c r="M245" s="1"/>
    </row>
    <row r="246" spans="1:13" ht="12.75">
      <c r="A246" s="32"/>
      <c r="B246" s="32"/>
      <c r="C246" s="27"/>
      <c r="D246" s="28"/>
      <c r="E246" s="28"/>
      <c r="F246" s="28"/>
      <c r="G246" s="1"/>
      <c r="H246" s="1"/>
      <c r="I246" s="1"/>
      <c r="J246" s="1"/>
      <c r="K246" s="1"/>
      <c r="L246" s="1"/>
      <c r="M246" s="1"/>
    </row>
    <row r="247" spans="1:13" ht="12.75">
      <c r="A247" s="32"/>
      <c r="B247" s="32"/>
      <c r="C247" s="27"/>
      <c r="D247" s="28"/>
      <c r="E247" s="28"/>
      <c r="F247" s="28"/>
      <c r="G247" s="1"/>
      <c r="H247" s="1"/>
      <c r="I247" s="1"/>
      <c r="J247" s="1"/>
      <c r="K247" s="1"/>
      <c r="L247" s="1"/>
      <c r="M247" s="1"/>
    </row>
    <row r="248" spans="1:13" ht="12.75">
      <c r="A248" s="32"/>
      <c r="B248" s="32"/>
      <c r="C248" s="27"/>
      <c r="D248" s="28"/>
      <c r="E248" s="28"/>
      <c r="F248" s="28"/>
      <c r="G248" s="1"/>
      <c r="H248" s="1"/>
      <c r="I248" s="1"/>
      <c r="J248" s="1"/>
      <c r="K248" s="1"/>
      <c r="L248" s="1"/>
      <c r="M248" s="1"/>
    </row>
    <row r="249" spans="1:13" ht="12.75">
      <c r="A249" s="32"/>
      <c r="B249" s="32"/>
      <c r="C249" s="27"/>
      <c r="D249" s="28"/>
      <c r="E249" s="28"/>
      <c r="F249" s="28"/>
      <c r="G249" s="1"/>
      <c r="H249" s="1"/>
      <c r="I249" s="1"/>
      <c r="J249" s="1"/>
      <c r="K249" s="1"/>
      <c r="L249" s="1"/>
      <c r="M249" s="1"/>
    </row>
    <row r="250" spans="1:13" ht="12.75">
      <c r="A250" s="32"/>
      <c r="B250" s="32"/>
      <c r="C250" s="27"/>
      <c r="D250" s="28"/>
      <c r="E250" s="28"/>
      <c r="F250" s="28"/>
      <c r="G250" s="1"/>
      <c r="H250" s="1"/>
      <c r="I250" s="1"/>
      <c r="J250" s="1"/>
      <c r="K250" s="1"/>
      <c r="L250" s="1"/>
      <c r="M250" s="1"/>
    </row>
    <row r="251" spans="1:13" ht="12.75">
      <c r="A251" s="32"/>
      <c r="B251" s="32"/>
      <c r="C251" s="27"/>
      <c r="D251" s="28"/>
      <c r="E251" s="28"/>
      <c r="F251" s="28"/>
      <c r="G251" s="1"/>
      <c r="H251" s="1"/>
      <c r="I251" s="1"/>
      <c r="J251" s="1"/>
      <c r="K251" s="1"/>
      <c r="L251" s="1"/>
      <c r="M251" s="1"/>
    </row>
    <row r="252" spans="1:13" ht="12.75">
      <c r="A252" s="32"/>
      <c r="B252" s="32"/>
      <c r="C252" s="27"/>
      <c r="D252" s="28"/>
      <c r="E252" s="28"/>
      <c r="F252" s="28"/>
      <c r="G252" s="1"/>
      <c r="H252" s="1"/>
      <c r="I252" s="1"/>
      <c r="J252" s="1"/>
      <c r="K252" s="1"/>
      <c r="L252" s="1"/>
      <c r="M252" s="1"/>
    </row>
    <row r="253" spans="1:13" ht="12.75">
      <c r="A253" s="32"/>
      <c r="B253" s="32"/>
      <c r="C253" s="27"/>
      <c r="D253" s="28"/>
      <c r="E253" s="28"/>
      <c r="F253" s="28"/>
      <c r="G253" s="1"/>
      <c r="H253" s="1"/>
      <c r="I253" s="1"/>
      <c r="J253" s="1"/>
      <c r="K253" s="1"/>
      <c r="L253" s="1"/>
      <c r="M253" s="1"/>
    </row>
    <row r="254" spans="1:13" ht="12.75">
      <c r="A254" s="32"/>
      <c r="B254" s="32"/>
      <c r="C254" s="27"/>
      <c r="D254" s="28"/>
      <c r="E254" s="28"/>
      <c r="F254" s="28"/>
      <c r="G254" s="1"/>
      <c r="H254" s="1"/>
      <c r="I254" s="1"/>
      <c r="J254" s="1"/>
      <c r="K254" s="1"/>
      <c r="L254" s="1"/>
      <c r="M254" s="1"/>
    </row>
    <row r="255" spans="1:13" ht="12.75">
      <c r="A255" s="32"/>
      <c r="B255" s="32"/>
      <c r="C255" s="27"/>
      <c r="D255" s="28"/>
      <c r="E255" s="28"/>
      <c r="F255" s="28"/>
      <c r="G255" s="1"/>
      <c r="H255" s="1"/>
      <c r="I255" s="1"/>
      <c r="J255" s="1"/>
      <c r="K255" s="1"/>
      <c r="L255" s="1"/>
      <c r="M255" s="1"/>
    </row>
    <row r="256" spans="1:13" ht="12.75">
      <c r="A256" s="32"/>
      <c r="B256" s="32"/>
      <c r="C256" s="27"/>
      <c r="D256" s="28"/>
      <c r="E256" s="28"/>
      <c r="F256" s="28"/>
      <c r="G256" s="1"/>
      <c r="H256" s="1"/>
      <c r="I256" s="1"/>
      <c r="J256" s="1"/>
      <c r="K256" s="1"/>
      <c r="L256" s="1"/>
      <c r="M256" s="1"/>
    </row>
    <row r="257" spans="1:13" ht="12.75">
      <c r="A257" s="32"/>
      <c r="B257" s="32"/>
      <c r="C257" s="27"/>
      <c r="D257" s="28"/>
      <c r="E257" s="28"/>
      <c r="F257" s="28"/>
      <c r="G257" s="1"/>
      <c r="H257" s="1"/>
      <c r="I257" s="1"/>
      <c r="J257" s="1"/>
      <c r="K257" s="1"/>
      <c r="L257" s="1"/>
      <c r="M257" s="1"/>
    </row>
    <row r="258" spans="1:13" ht="12.75">
      <c r="A258" s="32"/>
      <c r="B258" s="32"/>
      <c r="C258" s="27"/>
      <c r="D258" s="28"/>
      <c r="E258" s="28"/>
      <c r="F258" s="28"/>
      <c r="G258" s="1"/>
      <c r="H258" s="1"/>
      <c r="I258" s="1"/>
      <c r="J258" s="1"/>
      <c r="K258" s="1"/>
      <c r="L258" s="1"/>
      <c r="M258" s="1"/>
    </row>
    <row r="259" spans="1:13" ht="12.75">
      <c r="A259" s="32"/>
      <c r="B259" s="32"/>
      <c r="C259" s="27"/>
      <c r="D259" s="28"/>
      <c r="E259" s="28"/>
      <c r="F259" s="28"/>
      <c r="G259" s="1"/>
      <c r="H259" s="1"/>
      <c r="I259" s="1"/>
      <c r="J259" s="1"/>
      <c r="K259" s="1"/>
      <c r="L259" s="1"/>
      <c r="M259" s="1"/>
    </row>
    <row r="260" spans="1:13" ht="12.75">
      <c r="A260" s="32"/>
      <c r="B260" s="32"/>
      <c r="C260" s="27"/>
      <c r="D260" s="28"/>
      <c r="E260" s="28"/>
      <c r="F260" s="28"/>
      <c r="G260" s="1"/>
      <c r="H260" s="1"/>
      <c r="I260" s="1"/>
      <c r="J260" s="1"/>
      <c r="K260" s="1"/>
      <c r="L260" s="1"/>
      <c r="M260" s="1"/>
    </row>
    <row r="261" spans="1:13" ht="12.75">
      <c r="A261" s="32"/>
      <c r="B261" s="32"/>
      <c r="C261" s="27"/>
      <c r="D261" s="28"/>
      <c r="E261" s="28"/>
      <c r="F261" s="28"/>
      <c r="G261" s="1"/>
      <c r="H261" s="1"/>
      <c r="I261" s="1"/>
      <c r="J261" s="1"/>
      <c r="K261" s="1"/>
      <c r="L261" s="1"/>
      <c r="M261" s="1"/>
    </row>
    <row r="262" spans="1:13" ht="12.75">
      <c r="A262" s="32"/>
      <c r="B262" s="32"/>
      <c r="C262" s="27"/>
      <c r="D262" s="28"/>
      <c r="E262" s="28"/>
      <c r="F262" s="28"/>
      <c r="G262" s="1"/>
      <c r="H262" s="1"/>
      <c r="I262" s="1"/>
      <c r="J262" s="1"/>
      <c r="K262" s="1"/>
      <c r="L262" s="1"/>
      <c r="M262" s="1"/>
    </row>
    <row r="263" spans="1:13" ht="12.75">
      <c r="A263" s="32"/>
      <c r="B263" s="32"/>
      <c r="C263" s="27"/>
      <c r="D263" s="28"/>
      <c r="E263" s="28"/>
      <c r="F263" s="28"/>
      <c r="G263" s="1"/>
      <c r="H263" s="1"/>
      <c r="I263" s="1"/>
      <c r="J263" s="1"/>
      <c r="K263" s="1"/>
      <c r="L263" s="1"/>
      <c r="M263" s="1"/>
    </row>
    <row r="264" spans="1:13" ht="12.75">
      <c r="A264" s="32"/>
      <c r="B264" s="32"/>
      <c r="C264" s="27"/>
      <c r="D264" s="28"/>
      <c r="E264" s="28"/>
      <c r="F264" s="28"/>
      <c r="G264" s="1"/>
      <c r="H264" s="1"/>
      <c r="I264" s="1"/>
      <c r="J264" s="1"/>
      <c r="K264" s="1"/>
      <c r="L264" s="1"/>
      <c r="M264" s="1"/>
    </row>
    <row r="265" spans="1:13" ht="12.75">
      <c r="A265" s="32"/>
      <c r="B265" s="32"/>
      <c r="C265" s="27"/>
      <c r="D265" s="28"/>
      <c r="E265" s="28"/>
      <c r="F265" s="28"/>
      <c r="G265" s="1"/>
      <c r="H265" s="1"/>
      <c r="I265" s="1"/>
      <c r="J265" s="1"/>
      <c r="K265" s="1"/>
      <c r="L265" s="1"/>
      <c r="M265" s="1"/>
    </row>
    <row r="266" spans="1:13" ht="12.75">
      <c r="A266" s="32"/>
      <c r="B266" s="32"/>
      <c r="C266" s="27"/>
      <c r="D266" s="28"/>
      <c r="E266" s="28"/>
      <c r="F266" s="28"/>
      <c r="G266" s="1"/>
      <c r="H266" s="1"/>
      <c r="I266" s="1"/>
      <c r="J266" s="1"/>
      <c r="K266" s="1"/>
      <c r="L266" s="1"/>
      <c r="M266" s="1"/>
    </row>
    <row r="267" spans="1:13" ht="12.75">
      <c r="A267" s="32"/>
      <c r="B267" s="32"/>
      <c r="C267" s="27"/>
      <c r="D267" s="28"/>
      <c r="E267" s="28"/>
      <c r="F267" s="28"/>
      <c r="G267" s="1"/>
      <c r="H267" s="1"/>
      <c r="I267" s="1"/>
      <c r="J267" s="1"/>
      <c r="K267" s="1"/>
      <c r="L267" s="1"/>
      <c r="M267" s="1"/>
    </row>
    <row r="268" spans="1:13" ht="12.75">
      <c r="A268" s="32"/>
      <c r="B268" s="32"/>
      <c r="C268" s="27"/>
      <c r="D268" s="28"/>
      <c r="E268" s="28"/>
      <c r="F268" s="28"/>
      <c r="G268" s="1"/>
      <c r="H268" s="1"/>
      <c r="I268" s="1"/>
      <c r="J268" s="1"/>
      <c r="K268" s="1"/>
      <c r="L268" s="1"/>
      <c r="M268" s="1"/>
    </row>
    <row r="269" spans="1:13" ht="12.75">
      <c r="A269" s="32"/>
      <c r="B269" s="32"/>
      <c r="C269" s="27"/>
      <c r="D269" s="28"/>
      <c r="E269" s="28"/>
      <c r="F269" s="28"/>
      <c r="G269" s="1"/>
      <c r="H269" s="1"/>
      <c r="I269" s="1"/>
      <c r="J269" s="1"/>
      <c r="K269" s="1"/>
      <c r="L269" s="1"/>
      <c r="M269" s="1"/>
    </row>
    <row r="270" spans="1:13" ht="12.75">
      <c r="A270" s="32"/>
      <c r="B270" s="32"/>
      <c r="C270" s="27"/>
      <c r="D270" s="28"/>
      <c r="E270" s="28"/>
      <c r="F270" s="28"/>
      <c r="G270" s="1"/>
      <c r="H270" s="1"/>
      <c r="I270" s="1"/>
      <c r="J270" s="1"/>
      <c r="K270" s="1"/>
      <c r="L270" s="1"/>
      <c r="M270" s="1"/>
    </row>
    <row r="271" spans="1:13" ht="12.75">
      <c r="A271" s="32"/>
      <c r="B271" s="32"/>
      <c r="C271" s="27"/>
      <c r="D271" s="28"/>
      <c r="E271" s="28"/>
      <c r="F271" s="28"/>
      <c r="G271" s="1"/>
      <c r="H271" s="1"/>
      <c r="I271" s="1"/>
      <c r="J271" s="1"/>
      <c r="K271" s="1"/>
      <c r="L271" s="1"/>
      <c r="M271" s="1"/>
    </row>
    <row r="272" spans="1:13" ht="12.75">
      <c r="A272" s="32"/>
      <c r="B272" s="32"/>
      <c r="C272" s="27"/>
      <c r="D272" s="28"/>
      <c r="E272" s="28"/>
      <c r="F272" s="28"/>
      <c r="G272" s="1"/>
      <c r="H272" s="1"/>
      <c r="I272" s="1"/>
      <c r="J272" s="1"/>
      <c r="K272" s="1"/>
      <c r="L272" s="1"/>
      <c r="M272" s="1"/>
    </row>
    <row r="273" spans="1:13" ht="12.75">
      <c r="A273" s="32"/>
      <c r="B273" s="32"/>
      <c r="C273" s="27"/>
      <c r="D273" s="28"/>
      <c r="E273" s="28"/>
      <c r="F273" s="28"/>
      <c r="G273" s="1"/>
      <c r="H273" s="1"/>
      <c r="I273" s="1"/>
      <c r="J273" s="1"/>
      <c r="K273" s="1"/>
      <c r="L273" s="1"/>
      <c r="M273" s="1"/>
    </row>
    <row r="274" spans="1:13" ht="12.75">
      <c r="A274" s="32"/>
      <c r="B274" s="32"/>
      <c r="C274" s="27"/>
      <c r="D274" s="28"/>
      <c r="E274" s="28"/>
      <c r="F274" s="28"/>
      <c r="G274" s="1"/>
      <c r="H274" s="1"/>
      <c r="I274" s="1"/>
      <c r="J274" s="1"/>
      <c r="K274" s="1"/>
      <c r="L274" s="1"/>
      <c r="M274" s="1"/>
    </row>
    <row r="275" spans="1:13" ht="12.75">
      <c r="A275" s="32"/>
      <c r="B275" s="32"/>
      <c r="C275" s="27"/>
      <c r="D275" s="28"/>
      <c r="E275" s="28"/>
      <c r="F275" s="28"/>
      <c r="G275" s="1"/>
      <c r="H275" s="1"/>
      <c r="I275" s="1"/>
      <c r="J275" s="1"/>
      <c r="K275" s="1"/>
      <c r="L275" s="1"/>
      <c r="M275" s="1"/>
    </row>
    <row r="276" spans="1:13" ht="12.75">
      <c r="A276" s="32"/>
      <c r="B276" s="32"/>
      <c r="C276" s="27"/>
      <c r="D276" s="28"/>
      <c r="E276" s="28"/>
      <c r="F276" s="28"/>
      <c r="G276" s="1"/>
      <c r="H276" s="1"/>
      <c r="I276" s="1"/>
      <c r="J276" s="1"/>
      <c r="K276" s="1"/>
      <c r="L276" s="1"/>
      <c r="M276" s="1"/>
    </row>
    <row r="277" spans="1:13" ht="12.75">
      <c r="A277" s="32"/>
      <c r="B277" s="32"/>
      <c r="C277" s="27"/>
      <c r="D277" s="28"/>
      <c r="E277" s="28"/>
      <c r="F277" s="28"/>
      <c r="G277" s="1"/>
      <c r="H277" s="1"/>
      <c r="I277" s="1"/>
      <c r="J277" s="1"/>
      <c r="K277" s="1"/>
      <c r="L277" s="1"/>
      <c r="M277" s="1"/>
    </row>
    <row r="278" spans="1:13" ht="12.75">
      <c r="A278" s="32"/>
      <c r="B278" s="32"/>
      <c r="C278" s="27"/>
      <c r="D278" s="28"/>
      <c r="E278" s="28"/>
      <c r="F278" s="28"/>
      <c r="G278" s="1"/>
      <c r="H278" s="1"/>
      <c r="I278" s="1"/>
      <c r="J278" s="1"/>
      <c r="K278" s="1"/>
      <c r="L278" s="1"/>
      <c r="M278" s="1"/>
    </row>
    <row r="279" spans="1:13" ht="12.75">
      <c r="A279" s="32"/>
      <c r="B279" s="32"/>
      <c r="C279" s="27"/>
      <c r="D279" s="28"/>
      <c r="E279" s="28"/>
      <c r="F279" s="28"/>
      <c r="G279" s="1"/>
      <c r="H279" s="1"/>
      <c r="I279" s="1"/>
      <c r="J279" s="1"/>
      <c r="K279" s="1"/>
      <c r="L279" s="1"/>
      <c r="M279" s="1"/>
    </row>
    <row r="280" spans="1:13" ht="12.75">
      <c r="A280" s="32"/>
      <c r="B280" s="32"/>
      <c r="C280" s="27"/>
      <c r="D280" s="28"/>
      <c r="E280" s="28"/>
      <c r="F280" s="28"/>
      <c r="G280" s="1"/>
      <c r="H280" s="1"/>
      <c r="I280" s="1"/>
      <c r="J280" s="1"/>
      <c r="K280" s="1"/>
      <c r="L280" s="1"/>
      <c r="M280" s="1"/>
    </row>
    <row r="281" spans="1:13" ht="12.75">
      <c r="A281" s="32"/>
      <c r="B281" s="32"/>
      <c r="C281" s="27"/>
      <c r="D281" s="28"/>
      <c r="E281" s="28"/>
      <c r="F281" s="28"/>
      <c r="G281" s="1"/>
      <c r="H281" s="1"/>
      <c r="I281" s="1"/>
      <c r="J281" s="1"/>
      <c r="K281" s="1"/>
      <c r="L281" s="1"/>
      <c r="M281" s="1"/>
    </row>
    <row r="282" spans="1:13" ht="12.75">
      <c r="A282" s="32"/>
      <c r="B282" s="32"/>
      <c r="C282" s="27"/>
      <c r="D282" s="28"/>
      <c r="E282" s="28"/>
      <c r="F282" s="28"/>
      <c r="G282" s="1"/>
      <c r="H282" s="1"/>
      <c r="I282" s="1"/>
      <c r="J282" s="1"/>
      <c r="K282" s="1"/>
      <c r="L282" s="1"/>
      <c r="M282" s="1"/>
    </row>
    <row r="283" spans="1:13" ht="12.75">
      <c r="A283" s="32"/>
      <c r="B283" s="32"/>
      <c r="C283" s="27"/>
      <c r="D283" s="28"/>
      <c r="E283" s="28"/>
      <c r="F283" s="28"/>
      <c r="G283" s="1"/>
      <c r="H283" s="1"/>
      <c r="I283" s="1"/>
      <c r="J283" s="1"/>
      <c r="K283" s="1"/>
      <c r="L283" s="1"/>
      <c r="M283" s="1"/>
    </row>
    <row r="284" spans="1:13" ht="12.75">
      <c r="A284" s="32"/>
      <c r="B284" s="32"/>
      <c r="C284" s="27"/>
      <c r="D284" s="28"/>
      <c r="E284" s="28"/>
      <c r="F284" s="28"/>
      <c r="G284" s="1"/>
      <c r="H284" s="1"/>
      <c r="I284" s="1"/>
      <c r="J284" s="1"/>
      <c r="K284" s="1"/>
      <c r="L284" s="1"/>
      <c r="M284" s="1"/>
    </row>
    <row r="285" spans="1:13" ht="12.75">
      <c r="A285" s="32"/>
      <c r="B285" s="32"/>
      <c r="C285" s="27"/>
      <c r="D285" s="28"/>
      <c r="E285" s="28"/>
      <c r="F285" s="28"/>
      <c r="G285" s="1"/>
      <c r="H285" s="1"/>
      <c r="I285" s="1"/>
      <c r="J285" s="1"/>
      <c r="K285" s="1"/>
      <c r="L285" s="1"/>
      <c r="M285" s="1"/>
    </row>
    <row r="286" spans="1:13" ht="12.75">
      <c r="A286" s="32"/>
      <c r="B286" s="32"/>
      <c r="C286" s="27"/>
      <c r="D286" s="28"/>
      <c r="E286" s="28"/>
      <c r="F286" s="28"/>
      <c r="G286" s="1"/>
      <c r="H286" s="1"/>
      <c r="I286" s="1"/>
      <c r="J286" s="1"/>
      <c r="K286" s="1"/>
      <c r="L286" s="1"/>
      <c r="M286" s="1"/>
    </row>
    <row r="287" spans="1:13" ht="12.75">
      <c r="A287" s="32"/>
      <c r="B287" s="32"/>
      <c r="C287" s="27"/>
      <c r="D287" s="28"/>
      <c r="E287" s="28"/>
      <c r="F287" s="28"/>
      <c r="G287" s="1"/>
      <c r="H287" s="1"/>
      <c r="I287" s="1"/>
      <c r="J287" s="1"/>
      <c r="K287" s="1"/>
      <c r="L287" s="1"/>
      <c r="M287" s="1"/>
    </row>
    <row r="288" spans="1:13" ht="12.75">
      <c r="A288" s="32"/>
      <c r="B288" s="32"/>
      <c r="C288" s="27"/>
      <c r="D288" s="28"/>
      <c r="E288" s="28"/>
      <c r="F288" s="28"/>
      <c r="G288" s="1"/>
      <c r="H288" s="1"/>
      <c r="I288" s="1"/>
      <c r="J288" s="1"/>
      <c r="K288" s="1"/>
      <c r="L288" s="1"/>
      <c r="M288" s="1"/>
    </row>
    <row r="289" spans="1:13" ht="12.75">
      <c r="A289" s="32"/>
      <c r="B289" s="32"/>
      <c r="C289" s="27"/>
      <c r="D289" s="28"/>
      <c r="E289" s="28"/>
      <c r="F289" s="28"/>
      <c r="G289" s="1"/>
      <c r="H289" s="1"/>
      <c r="I289" s="1"/>
      <c r="J289" s="1"/>
      <c r="K289" s="1"/>
      <c r="L289" s="1"/>
      <c r="M289" s="1"/>
    </row>
    <row r="290" spans="1:13" ht="12.75">
      <c r="A290" s="32"/>
      <c r="B290" s="32"/>
      <c r="C290" s="27"/>
      <c r="D290" s="28"/>
      <c r="E290" s="28"/>
      <c r="F290" s="28"/>
      <c r="G290" s="1"/>
      <c r="H290" s="1"/>
      <c r="I290" s="1"/>
      <c r="J290" s="1"/>
      <c r="K290" s="1"/>
      <c r="L290" s="1"/>
      <c r="M290" s="1"/>
    </row>
    <row r="291" spans="1:13" ht="12.75">
      <c r="A291" s="32"/>
      <c r="B291" s="32"/>
      <c r="C291" s="27"/>
      <c r="D291" s="28"/>
      <c r="E291" s="28"/>
      <c r="F291" s="28"/>
      <c r="G291" s="1"/>
      <c r="H291" s="1"/>
      <c r="I291" s="1"/>
      <c r="J291" s="1"/>
      <c r="K291" s="1"/>
      <c r="L291" s="1"/>
      <c r="M291" s="1"/>
    </row>
    <row r="292" spans="1:13" ht="12.75">
      <c r="A292" s="32"/>
      <c r="B292" s="32"/>
      <c r="C292" s="27"/>
      <c r="D292" s="28"/>
      <c r="E292" s="28"/>
      <c r="F292" s="28"/>
      <c r="G292" s="1"/>
      <c r="H292" s="1"/>
      <c r="I292" s="1"/>
      <c r="J292" s="1"/>
      <c r="K292" s="1"/>
      <c r="L292" s="1"/>
      <c r="M292" s="1"/>
    </row>
    <row r="293" spans="1:13" ht="12.75">
      <c r="A293" s="32"/>
      <c r="B293" s="32"/>
      <c r="C293" s="27"/>
      <c r="D293" s="28"/>
      <c r="E293" s="28"/>
      <c r="F293" s="28"/>
      <c r="G293" s="1"/>
      <c r="H293" s="1"/>
      <c r="I293" s="1"/>
      <c r="J293" s="1"/>
      <c r="K293" s="1"/>
      <c r="L293" s="1"/>
      <c r="M293" s="1"/>
    </row>
    <row r="294" spans="1:13" ht="12.75">
      <c r="A294" s="32"/>
      <c r="B294" s="32"/>
      <c r="C294" s="27"/>
      <c r="D294" s="28"/>
      <c r="E294" s="28"/>
      <c r="F294" s="28"/>
      <c r="G294" s="1"/>
      <c r="H294" s="1"/>
      <c r="I294" s="1"/>
      <c r="J294" s="1"/>
      <c r="K294" s="1"/>
      <c r="L294" s="1"/>
      <c r="M294" s="1"/>
    </row>
    <row r="295" spans="1:13" ht="12.75">
      <c r="A295" s="32"/>
      <c r="B295" s="32"/>
      <c r="C295" s="27"/>
      <c r="D295" s="28"/>
      <c r="E295" s="28"/>
      <c r="F295" s="28"/>
      <c r="G295" s="1"/>
      <c r="H295" s="1"/>
      <c r="I295" s="1"/>
      <c r="J295" s="1"/>
      <c r="K295" s="1"/>
      <c r="L295" s="1"/>
      <c r="M295" s="1"/>
    </row>
    <row r="296" spans="1:13" ht="12.75">
      <c r="A296" s="32"/>
      <c r="B296" s="32"/>
      <c r="C296" s="27"/>
      <c r="D296" s="28"/>
      <c r="E296" s="28"/>
      <c r="F296" s="28"/>
      <c r="G296" s="1"/>
      <c r="H296" s="1"/>
      <c r="I296" s="1"/>
      <c r="J296" s="1"/>
      <c r="K296" s="1"/>
      <c r="L296" s="1"/>
      <c r="M296" s="1"/>
    </row>
    <row r="297" spans="1:13" ht="12.75">
      <c r="A297" s="32"/>
      <c r="B297" s="32"/>
      <c r="C297" s="27"/>
      <c r="D297" s="28"/>
      <c r="E297" s="28"/>
      <c r="F297" s="28"/>
      <c r="G297" s="1"/>
      <c r="H297" s="1"/>
      <c r="I297" s="1"/>
      <c r="J297" s="1"/>
      <c r="K297" s="1"/>
      <c r="L297" s="1"/>
      <c r="M297" s="1"/>
    </row>
    <row r="298" spans="1:13" ht="12.75">
      <c r="A298" s="32"/>
      <c r="B298" s="32"/>
      <c r="C298" s="27"/>
      <c r="D298" s="28"/>
      <c r="E298" s="28"/>
      <c r="F298" s="28"/>
      <c r="G298" s="1"/>
      <c r="H298" s="1"/>
      <c r="I298" s="1"/>
      <c r="J298" s="1"/>
      <c r="K298" s="1"/>
      <c r="L298" s="1"/>
      <c r="M298" s="1"/>
    </row>
    <row r="299" spans="1:13" ht="12.75">
      <c r="A299" s="32"/>
      <c r="B299" s="32"/>
      <c r="C299" s="27"/>
      <c r="D299" s="28"/>
      <c r="E299" s="28"/>
      <c r="F299" s="28"/>
      <c r="G299" s="1"/>
      <c r="H299" s="1"/>
      <c r="I299" s="1"/>
      <c r="J299" s="1"/>
      <c r="K299" s="1"/>
      <c r="L299" s="1"/>
      <c r="M299" s="1"/>
    </row>
    <row r="300" spans="1:13" ht="12.75">
      <c r="A300" s="32"/>
      <c r="B300" s="32"/>
      <c r="C300" s="27"/>
      <c r="D300" s="28"/>
      <c r="E300" s="28"/>
      <c r="F300" s="28"/>
      <c r="G300" s="1"/>
      <c r="H300" s="1"/>
      <c r="I300" s="1"/>
      <c r="J300" s="1"/>
      <c r="K300" s="1"/>
      <c r="L300" s="1"/>
      <c r="M300" s="1"/>
    </row>
    <row r="301" spans="1:13" ht="12.75">
      <c r="A301" s="32"/>
      <c r="B301" s="32"/>
      <c r="C301" s="27"/>
      <c r="D301" s="28"/>
      <c r="E301" s="28"/>
      <c r="F301" s="28"/>
      <c r="G301" s="1"/>
      <c r="H301" s="1"/>
      <c r="I301" s="1"/>
      <c r="J301" s="1"/>
      <c r="K301" s="1"/>
      <c r="L301" s="1"/>
      <c r="M301" s="1"/>
    </row>
    <row r="302" spans="1:13" ht="12.75">
      <c r="A302" s="32"/>
      <c r="B302" s="32"/>
      <c r="C302" s="27"/>
      <c r="D302" s="28"/>
      <c r="E302" s="28"/>
      <c r="F302" s="28"/>
      <c r="G302" s="1"/>
      <c r="H302" s="1"/>
      <c r="I302" s="1"/>
      <c r="J302" s="1"/>
      <c r="K302" s="1"/>
      <c r="L302" s="1"/>
      <c r="M302" s="1"/>
    </row>
    <row r="303" spans="1:13" ht="12.75">
      <c r="A303" s="32"/>
      <c r="B303" s="32"/>
      <c r="C303" s="27"/>
      <c r="D303" s="28"/>
      <c r="E303" s="28"/>
      <c r="F303" s="28"/>
      <c r="G303" s="1"/>
      <c r="H303" s="1"/>
      <c r="I303" s="1"/>
      <c r="J303" s="1"/>
      <c r="K303" s="1"/>
      <c r="L303" s="1"/>
      <c r="M303" s="1"/>
    </row>
    <row r="304" spans="1:13" ht="12.75">
      <c r="A304" s="32"/>
      <c r="B304" s="32"/>
      <c r="C304" s="27"/>
      <c r="D304" s="28"/>
      <c r="E304" s="28"/>
      <c r="F304" s="28"/>
      <c r="G304" s="1"/>
      <c r="H304" s="1"/>
      <c r="I304" s="1"/>
      <c r="J304" s="1"/>
      <c r="K304" s="1"/>
      <c r="L304" s="1"/>
      <c r="M304" s="1"/>
    </row>
    <row r="305" spans="1:13" ht="12.75">
      <c r="A305" s="32"/>
      <c r="B305" s="32"/>
      <c r="C305" s="27"/>
      <c r="D305" s="28"/>
      <c r="E305" s="28"/>
      <c r="F305" s="28"/>
      <c r="G305" s="1"/>
      <c r="H305" s="1"/>
      <c r="I305" s="1"/>
      <c r="J305" s="1"/>
      <c r="K305" s="1"/>
      <c r="L305" s="1"/>
      <c r="M305" s="1"/>
    </row>
    <row r="306" spans="1:13" ht="12.75">
      <c r="A306" s="32"/>
      <c r="B306" s="32"/>
      <c r="C306" s="27"/>
      <c r="D306" s="28"/>
      <c r="E306" s="28"/>
      <c r="F306" s="28"/>
      <c r="G306" s="1"/>
      <c r="H306" s="1"/>
      <c r="I306" s="1"/>
      <c r="J306" s="1"/>
      <c r="K306" s="1"/>
      <c r="L306" s="1"/>
      <c r="M306" s="1"/>
    </row>
    <row r="307" spans="1:13" ht="12.75">
      <c r="A307" s="32"/>
      <c r="B307" s="32"/>
      <c r="C307" s="27"/>
      <c r="D307" s="28"/>
      <c r="E307" s="28"/>
      <c r="F307" s="28"/>
      <c r="G307" s="1"/>
      <c r="H307" s="1"/>
      <c r="I307" s="1"/>
      <c r="J307" s="1"/>
      <c r="K307" s="1"/>
      <c r="L307" s="1"/>
      <c r="M307" s="1"/>
    </row>
    <row r="308" spans="1:13" ht="12.75">
      <c r="A308" s="32"/>
      <c r="B308" s="32"/>
      <c r="C308" s="27"/>
      <c r="D308" s="28"/>
      <c r="E308" s="28"/>
      <c r="F308" s="28"/>
      <c r="G308" s="1"/>
      <c r="H308" s="1"/>
      <c r="I308" s="1"/>
      <c r="J308" s="1"/>
      <c r="K308" s="1"/>
      <c r="L308" s="1"/>
      <c r="M308" s="1"/>
    </row>
    <row r="309" spans="1:13" ht="12.75">
      <c r="A309" s="32"/>
      <c r="B309" s="32"/>
      <c r="C309" s="27"/>
      <c r="D309" s="28"/>
      <c r="E309" s="28"/>
      <c r="F309" s="28"/>
      <c r="G309" s="1"/>
      <c r="H309" s="1"/>
      <c r="I309" s="1"/>
      <c r="J309" s="1"/>
      <c r="K309" s="1"/>
      <c r="L309" s="1"/>
      <c r="M309" s="1"/>
    </row>
    <row r="310" spans="1:13" ht="12.75">
      <c r="A310" s="32"/>
      <c r="B310" s="32"/>
      <c r="C310" s="27"/>
      <c r="D310" s="28"/>
      <c r="E310" s="28"/>
      <c r="F310" s="28"/>
      <c r="G310" s="1"/>
      <c r="H310" s="1"/>
      <c r="I310" s="1"/>
      <c r="J310" s="1"/>
      <c r="K310" s="1"/>
      <c r="L310" s="1"/>
      <c r="M310" s="1"/>
    </row>
    <row r="311" spans="1:13" ht="12.75">
      <c r="A311" s="32"/>
      <c r="B311" s="32"/>
      <c r="C311" s="27"/>
      <c r="D311" s="28"/>
      <c r="E311" s="28"/>
      <c r="F311" s="28"/>
      <c r="G311" s="1"/>
      <c r="H311" s="1"/>
      <c r="I311" s="1"/>
      <c r="J311" s="1"/>
      <c r="K311" s="1"/>
      <c r="L311" s="1"/>
      <c r="M311" s="1"/>
    </row>
    <row r="312" spans="1:13" ht="12.75">
      <c r="A312" s="32"/>
      <c r="B312" s="32"/>
      <c r="C312" s="27"/>
      <c r="D312" s="28"/>
      <c r="E312" s="28"/>
      <c r="F312" s="28"/>
      <c r="G312" s="1"/>
      <c r="H312" s="1"/>
      <c r="I312" s="1"/>
      <c r="J312" s="1"/>
      <c r="K312" s="1"/>
      <c r="L312" s="1"/>
      <c r="M312" s="1"/>
    </row>
    <row r="313" spans="1:13" ht="12.75">
      <c r="A313" s="32"/>
      <c r="B313" s="32"/>
      <c r="C313" s="27"/>
      <c r="D313" s="28"/>
      <c r="E313" s="28"/>
      <c r="F313" s="28"/>
      <c r="G313" s="1"/>
      <c r="H313" s="1"/>
      <c r="I313" s="1"/>
      <c r="J313" s="1"/>
      <c r="K313" s="1"/>
      <c r="L313" s="1"/>
      <c r="M313" s="1"/>
    </row>
    <row r="314" spans="1:13" ht="12.75">
      <c r="A314" s="32"/>
      <c r="B314" s="32"/>
      <c r="C314" s="27"/>
      <c r="D314" s="28"/>
      <c r="E314" s="28"/>
      <c r="F314" s="28"/>
      <c r="G314" s="1"/>
      <c r="H314" s="1"/>
      <c r="I314" s="1"/>
      <c r="J314" s="1"/>
      <c r="K314" s="1"/>
      <c r="L314" s="1"/>
      <c r="M314" s="1"/>
    </row>
    <row r="315" spans="1:13" ht="12.75">
      <c r="A315" s="32"/>
      <c r="B315" s="32"/>
      <c r="C315" s="27"/>
      <c r="D315" s="28"/>
      <c r="E315" s="28"/>
      <c r="F315" s="28"/>
      <c r="G315" s="1"/>
      <c r="H315" s="1"/>
      <c r="I315" s="1"/>
      <c r="J315" s="1"/>
      <c r="K315" s="1"/>
      <c r="L315" s="1"/>
      <c r="M315" s="1"/>
    </row>
    <row r="316" spans="1:13" ht="12.75">
      <c r="A316" s="32"/>
      <c r="B316" s="32"/>
      <c r="C316" s="27"/>
      <c r="D316" s="28"/>
      <c r="E316" s="28"/>
      <c r="F316" s="28"/>
      <c r="G316" s="1"/>
      <c r="H316" s="1"/>
      <c r="I316" s="1"/>
      <c r="J316" s="1"/>
      <c r="K316" s="1"/>
      <c r="L316" s="1"/>
      <c r="M316" s="1"/>
    </row>
    <row r="317" spans="1:13" ht="12.75">
      <c r="A317" s="32"/>
      <c r="B317" s="32"/>
      <c r="C317" s="27"/>
      <c r="D317" s="28"/>
      <c r="E317" s="28"/>
      <c r="F317" s="28"/>
      <c r="G317" s="1"/>
      <c r="H317" s="1"/>
      <c r="I317" s="1"/>
      <c r="J317" s="1"/>
      <c r="K317" s="1"/>
      <c r="L317" s="1"/>
      <c r="M317" s="1"/>
    </row>
    <row r="318" spans="1:13" ht="12.75">
      <c r="A318" s="32"/>
      <c r="B318" s="32"/>
      <c r="C318" s="27"/>
      <c r="D318" s="28"/>
      <c r="E318" s="28"/>
      <c r="F318" s="28"/>
      <c r="G318" s="1"/>
      <c r="H318" s="1"/>
      <c r="I318" s="1"/>
      <c r="J318" s="1"/>
      <c r="K318" s="1"/>
      <c r="L318" s="1"/>
      <c r="M318" s="1"/>
    </row>
    <row r="319" spans="1:13" ht="12.75">
      <c r="A319" s="32"/>
      <c r="B319" s="32"/>
      <c r="C319" s="27"/>
      <c r="D319" s="28"/>
      <c r="E319" s="28"/>
      <c r="F319" s="28"/>
      <c r="G319" s="1"/>
      <c r="H319" s="1"/>
      <c r="I319" s="1"/>
      <c r="J319" s="1"/>
      <c r="K319" s="1"/>
      <c r="L319" s="1"/>
      <c r="M319" s="1"/>
    </row>
    <row r="320" spans="1:13" ht="12.75">
      <c r="A320" s="32"/>
      <c r="B320" s="32"/>
      <c r="C320" s="27"/>
      <c r="D320" s="28"/>
      <c r="E320" s="28"/>
      <c r="F320" s="28"/>
      <c r="G320" s="1"/>
      <c r="H320" s="1"/>
      <c r="I320" s="1"/>
      <c r="J320" s="1"/>
      <c r="K320" s="1"/>
      <c r="L320" s="1"/>
      <c r="M320" s="1"/>
    </row>
    <row r="321" spans="1:13" ht="12.75">
      <c r="A321" s="32"/>
      <c r="B321" s="32"/>
      <c r="C321" s="27"/>
      <c r="D321" s="28"/>
      <c r="E321" s="28"/>
      <c r="F321" s="28"/>
      <c r="G321" s="1"/>
      <c r="H321" s="1"/>
      <c r="I321" s="1"/>
      <c r="J321" s="1"/>
      <c r="K321" s="1"/>
      <c r="L321" s="1"/>
      <c r="M321" s="1"/>
    </row>
    <row r="322" spans="1:13" ht="12.75">
      <c r="A322" s="32"/>
      <c r="B322" s="32"/>
      <c r="C322" s="27"/>
      <c r="D322" s="28"/>
      <c r="E322" s="28"/>
      <c r="F322" s="28"/>
      <c r="G322" s="1"/>
      <c r="H322" s="1"/>
      <c r="I322" s="1"/>
      <c r="J322" s="1"/>
      <c r="K322" s="1"/>
      <c r="L322" s="1"/>
      <c r="M322" s="1"/>
    </row>
    <row r="323" spans="1:13" ht="12.75">
      <c r="A323" s="32"/>
      <c r="B323" s="32"/>
      <c r="C323" s="27"/>
      <c r="D323" s="28"/>
      <c r="E323" s="28"/>
      <c r="F323" s="28"/>
      <c r="G323" s="1"/>
      <c r="H323" s="1"/>
      <c r="I323" s="1"/>
      <c r="J323" s="1"/>
      <c r="K323" s="1"/>
      <c r="L323" s="1"/>
      <c r="M323" s="1"/>
    </row>
    <row r="324" spans="1:13" ht="12.75">
      <c r="A324" s="32"/>
      <c r="B324" s="32"/>
      <c r="C324" s="27"/>
      <c r="D324" s="28"/>
      <c r="E324" s="28"/>
      <c r="F324" s="28"/>
      <c r="G324" s="1"/>
      <c r="H324" s="1"/>
      <c r="I324" s="1"/>
      <c r="J324" s="1"/>
      <c r="K324" s="1"/>
      <c r="L324" s="1"/>
      <c r="M324" s="1"/>
    </row>
    <row r="325" spans="1:13" ht="12.75">
      <c r="A325" s="32"/>
      <c r="B325" s="32"/>
      <c r="C325" s="27"/>
      <c r="D325" s="28"/>
      <c r="E325" s="28"/>
      <c r="F325" s="28"/>
      <c r="G325" s="1"/>
      <c r="H325" s="1"/>
      <c r="I325" s="1"/>
      <c r="J325" s="1"/>
      <c r="K325" s="1"/>
      <c r="L325" s="1"/>
      <c r="M325" s="1"/>
    </row>
    <row r="326" spans="1:13" ht="12.75">
      <c r="A326" s="32"/>
      <c r="B326" s="32"/>
      <c r="C326" s="27"/>
      <c r="D326" s="28"/>
      <c r="E326" s="28"/>
      <c r="F326" s="28"/>
      <c r="G326" s="1"/>
      <c r="H326" s="1"/>
      <c r="I326" s="1"/>
      <c r="J326" s="1"/>
      <c r="K326" s="1"/>
      <c r="L326" s="1"/>
      <c r="M326" s="1"/>
    </row>
    <row r="327" spans="1:13" ht="12.75">
      <c r="A327" s="32"/>
      <c r="B327" s="32"/>
      <c r="C327" s="27"/>
      <c r="D327" s="28"/>
      <c r="E327" s="28"/>
      <c r="F327" s="28"/>
      <c r="G327" s="1"/>
      <c r="H327" s="1"/>
      <c r="I327" s="1"/>
      <c r="J327" s="1"/>
      <c r="K327" s="1"/>
      <c r="L327" s="1"/>
      <c r="M327" s="1"/>
    </row>
    <row r="328" spans="1:13" ht="12.75">
      <c r="A328" s="32"/>
      <c r="B328" s="32"/>
      <c r="C328" s="27"/>
      <c r="D328" s="28"/>
      <c r="E328" s="28"/>
      <c r="F328" s="28"/>
      <c r="G328" s="1"/>
      <c r="H328" s="1"/>
      <c r="I328" s="1"/>
      <c r="J328" s="1"/>
      <c r="K328" s="1"/>
      <c r="L328" s="1"/>
      <c r="M328" s="1"/>
    </row>
    <row r="329" spans="1:13" ht="12.75">
      <c r="A329" s="32"/>
      <c r="B329" s="32"/>
      <c r="C329" s="27"/>
      <c r="D329" s="28"/>
      <c r="E329" s="28"/>
      <c r="F329" s="28"/>
      <c r="G329" s="1"/>
      <c r="H329" s="1"/>
      <c r="I329" s="1"/>
      <c r="J329" s="1"/>
      <c r="K329" s="1"/>
      <c r="L329" s="1"/>
      <c r="M329" s="1"/>
    </row>
    <row r="330" spans="1:13" ht="12.75">
      <c r="A330" s="32"/>
      <c r="B330" s="32"/>
      <c r="C330" s="27"/>
      <c r="D330" s="28"/>
      <c r="E330" s="28"/>
      <c r="F330" s="28"/>
      <c r="G330" s="1"/>
      <c r="H330" s="1"/>
      <c r="I330" s="1"/>
      <c r="J330" s="1"/>
      <c r="K330" s="1"/>
      <c r="L330" s="1"/>
      <c r="M330" s="1"/>
    </row>
    <row r="331" spans="1:13" ht="12.75">
      <c r="A331" s="32"/>
      <c r="B331" s="32"/>
      <c r="C331" s="27"/>
      <c r="D331" s="28"/>
      <c r="E331" s="28"/>
      <c r="F331" s="28"/>
      <c r="G331" s="1"/>
      <c r="H331" s="1"/>
      <c r="I331" s="1"/>
      <c r="J331" s="1"/>
      <c r="K331" s="1"/>
      <c r="L331" s="1"/>
      <c r="M331" s="1"/>
    </row>
    <row r="332" spans="1:13" ht="12.75">
      <c r="A332" s="32"/>
      <c r="B332" s="32"/>
      <c r="C332" s="27"/>
      <c r="D332" s="28"/>
      <c r="E332" s="28"/>
      <c r="F332" s="28"/>
      <c r="G332" s="1"/>
      <c r="H332" s="1"/>
      <c r="I332" s="1"/>
      <c r="J332" s="1"/>
      <c r="K332" s="1"/>
      <c r="L332" s="1"/>
      <c r="M332" s="1"/>
    </row>
    <row r="333" spans="1:13" ht="12.75">
      <c r="A333" s="32"/>
      <c r="B333" s="32"/>
      <c r="C333" s="27"/>
      <c r="D333" s="28"/>
      <c r="E333" s="28"/>
      <c r="F333" s="28"/>
      <c r="G333" s="1"/>
      <c r="H333" s="1"/>
      <c r="I333" s="1"/>
      <c r="J333" s="1"/>
      <c r="K333" s="1"/>
      <c r="L333" s="1"/>
      <c r="M333" s="1"/>
    </row>
    <row r="334" spans="1:13" ht="12.75">
      <c r="A334" s="32"/>
      <c r="B334" s="32"/>
      <c r="C334" s="27"/>
      <c r="D334" s="28"/>
      <c r="E334" s="28"/>
      <c r="F334" s="28"/>
      <c r="G334" s="1"/>
      <c r="H334" s="1"/>
      <c r="I334" s="1"/>
      <c r="J334" s="1"/>
      <c r="K334" s="1"/>
      <c r="L334" s="1"/>
      <c r="M334" s="1"/>
    </row>
    <row r="335" spans="1:13" ht="12.75">
      <c r="A335" s="32"/>
      <c r="B335" s="32"/>
      <c r="C335" s="27"/>
      <c r="D335" s="28"/>
      <c r="E335" s="28"/>
      <c r="F335" s="28"/>
      <c r="G335" s="1"/>
      <c r="H335" s="1"/>
      <c r="I335" s="1"/>
      <c r="J335" s="1"/>
      <c r="K335" s="1"/>
      <c r="L335" s="1"/>
      <c r="M335" s="1"/>
    </row>
    <row r="336" spans="1:13" ht="12.75">
      <c r="A336" s="32"/>
      <c r="B336" s="32"/>
      <c r="C336" s="27"/>
      <c r="D336" s="28"/>
      <c r="E336" s="28"/>
      <c r="F336" s="28"/>
      <c r="G336" s="1"/>
      <c r="H336" s="1"/>
      <c r="I336" s="1"/>
      <c r="J336" s="1"/>
      <c r="K336" s="1"/>
      <c r="L336" s="1"/>
      <c r="M336" s="1"/>
    </row>
    <row r="337" spans="1:13" ht="12.75">
      <c r="A337" s="32"/>
      <c r="B337" s="32"/>
      <c r="C337" s="27"/>
      <c r="D337" s="28"/>
      <c r="E337" s="28"/>
      <c r="F337" s="28"/>
      <c r="G337" s="1"/>
      <c r="H337" s="1"/>
      <c r="I337" s="1"/>
      <c r="J337" s="1"/>
      <c r="K337" s="1"/>
      <c r="L337" s="1"/>
      <c r="M337" s="1"/>
    </row>
    <row r="338" spans="1:13" ht="12.75">
      <c r="A338" s="32"/>
      <c r="B338" s="32"/>
      <c r="C338" s="27"/>
      <c r="D338" s="28"/>
      <c r="E338" s="28"/>
      <c r="F338" s="28"/>
      <c r="G338" s="1"/>
      <c r="H338" s="1"/>
      <c r="I338" s="1"/>
      <c r="J338" s="1"/>
      <c r="K338" s="1"/>
      <c r="L338" s="1"/>
      <c r="M338" s="1"/>
    </row>
    <row r="339" spans="1:13" ht="12.75">
      <c r="A339" s="32"/>
      <c r="B339" s="32"/>
      <c r="C339" s="27"/>
      <c r="D339" s="28"/>
      <c r="E339" s="28"/>
      <c r="F339" s="28"/>
      <c r="G339" s="1"/>
      <c r="H339" s="1"/>
      <c r="I339" s="1"/>
      <c r="J339" s="1"/>
      <c r="K339" s="1"/>
      <c r="L339" s="1"/>
      <c r="M339" s="1"/>
    </row>
    <row r="340" spans="1:13" ht="12.75">
      <c r="A340" s="32"/>
      <c r="B340" s="32"/>
      <c r="C340" s="27"/>
      <c r="D340" s="28"/>
      <c r="E340" s="28"/>
      <c r="F340" s="28"/>
      <c r="G340" s="1"/>
      <c r="H340" s="1"/>
      <c r="I340" s="1"/>
      <c r="J340" s="1"/>
      <c r="K340" s="1"/>
      <c r="L340" s="1"/>
      <c r="M340" s="1"/>
    </row>
    <row r="341" spans="1:13" ht="12.75">
      <c r="A341" s="32"/>
      <c r="B341" s="32"/>
      <c r="C341" s="27"/>
      <c r="D341" s="28"/>
      <c r="E341" s="28"/>
      <c r="F341" s="28"/>
      <c r="G341" s="1"/>
      <c r="H341" s="1"/>
      <c r="I341" s="1"/>
      <c r="J341" s="1"/>
      <c r="K341" s="1"/>
      <c r="L341" s="1"/>
      <c r="M341" s="1"/>
    </row>
    <row r="342" spans="1:13" ht="12.75">
      <c r="A342" s="32"/>
      <c r="B342" s="32"/>
      <c r="C342" s="27"/>
      <c r="D342" s="28"/>
      <c r="E342" s="28"/>
      <c r="F342" s="28"/>
      <c r="G342" s="1"/>
      <c r="H342" s="1"/>
      <c r="I342" s="1"/>
      <c r="J342" s="1"/>
      <c r="K342" s="1"/>
      <c r="L342" s="1"/>
      <c r="M342" s="1"/>
    </row>
    <row r="343" spans="1:13" ht="12.75">
      <c r="A343" s="32"/>
      <c r="B343" s="32"/>
      <c r="C343" s="27"/>
      <c r="D343" s="28"/>
      <c r="E343" s="28"/>
      <c r="F343" s="28"/>
      <c r="G343" s="1"/>
      <c r="H343" s="1"/>
      <c r="I343" s="1"/>
      <c r="J343" s="1"/>
      <c r="K343" s="1"/>
      <c r="L343" s="1"/>
      <c r="M343" s="1"/>
    </row>
    <row r="344" spans="1:13" ht="12.75">
      <c r="A344" s="32"/>
      <c r="B344" s="32"/>
      <c r="C344" s="27"/>
      <c r="D344" s="28"/>
      <c r="E344" s="28"/>
      <c r="F344" s="28"/>
      <c r="G344" s="1"/>
      <c r="H344" s="1"/>
      <c r="I344" s="1"/>
      <c r="J344" s="1"/>
      <c r="K344" s="1"/>
      <c r="L344" s="1"/>
      <c r="M344" s="1"/>
    </row>
    <row r="345" spans="1:13" ht="12.75">
      <c r="A345" s="32"/>
      <c r="B345" s="32"/>
      <c r="C345" s="27"/>
      <c r="D345" s="28"/>
      <c r="E345" s="28"/>
      <c r="F345" s="28"/>
      <c r="G345" s="1"/>
      <c r="H345" s="1"/>
      <c r="I345" s="1"/>
      <c r="J345" s="1"/>
      <c r="K345" s="1"/>
      <c r="L345" s="1"/>
      <c r="M345" s="1"/>
    </row>
    <row r="346" spans="1:13" ht="12.75">
      <c r="A346" s="32"/>
      <c r="B346" s="32"/>
      <c r="C346" s="27"/>
      <c r="D346" s="28"/>
      <c r="E346" s="28"/>
      <c r="F346" s="28"/>
      <c r="G346" s="1"/>
      <c r="H346" s="1"/>
      <c r="I346" s="1"/>
      <c r="J346" s="1"/>
      <c r="K346" s="1"/>
      <c r="L346" s="1"/>
      <c r="M346" s="1"/>
    </row>
    <row r="347" spans="1:13" ht="12.75">
      <c r="A347" s="32"/>
      <c r="B347" s="32"/>
      <c r="C347" s="27"/>
      <c r="D347" s="28"/>
      <c r="E347" s="28"/>
      <c r="F347" s="28"/>
      <c r="G347" s="1"/>
      <c r="H347" s="1"/>
      <c r="I347" s="1"/>
      <c r="J347" s="1"/>
      <c r="K347" s="1"/>
      <c r="L347" s="1"/>
      <c r="M347" s="1"/>
    </row>
    <row r="348" spans="1:13" ht="12.75">
      <c r="A348" s="32"/>
      <c r="B348" s="32"/>
      <c r="C348" s="27"/>
      <c r="D348" s="28"/>
      <c r="E348" s="28"/>
      <c r="F348" s="28"/>
      <c r="G348" s="1"/>
      <c r="H348" s="1"/>
      <c r="I348" s="1"/>
      <c r="J348" s="1"/>
      <c r="K348" s="1"/>
      <c r="L348" s="1"/>
      <c r="M348" s="1"/>
    </row>
    <row r="349" spans="1:13" ht="12.75">
      <c r="A349" s="32"/>
      <c r="B349" s="32"/>
      <c r="C349" s="27"/>
      <c r="D349" s="28"/>
      <c r="E349" s="28"/>
      <c r="F349" s="28"/>
      <c r="G349" s="1"/>
      <c r="H349" s="1"/>
      <c r="I349" s="1"/>
      <c r="J349" s="1"/>
      <c r="K349" s="1"/>
      <c r="L349" s="1"/>
      <c r="M349" s="1"/>
    </row>
    <row r="350" spans="1:13" ht="12.75">
      <c r="A350" s="32"/>
      <c r="B350" s="32"/>
      <c r="C350" s="27"/>
      <c r="D350" s="28"/>
      <c r="E350" s="28"/>
      <c r="F350" s="28"/>
      <c r="G350" s="1"/>
      <c r="H350" s="1"/>
      <c r="I350" s="1"/>
      <c r="J350" s="1"/>
      <c r="K350" s="1"/>
      <c r="L350" s="1"/>
      <c r="M350" s="1"/>
    </row>
    <row r="351" spans="1:13" ht="12.75">
      <c r="A351" s="32"/>
      <c r="B351" s="32"/>
      <c r="C351" s="27"/>
      <c r="D351" s="28"/>
      <c r="E351" s="28"/>
      <c r="F351" s="28"/>
      <c r="G351" s="1"/>
      <c r="H351" s="1"/>
      <c r="I351" s="1"/>
      <c r="J351" s="1"/>
      <c r="K351" s="1"/>
      <c r="L351" s="1"/>
      <c r="M351" s="1"/>
    </row>
    <row r="352" spans="1:13" ht="12.75">
      <c r="A352" s="32"/>
      <c r="B352" s="32"/>
      <c r="C352" s="27"/>
      <c r="D352" s="28"/>
      <c r="E352" s="28"/>
      <c r="F352" s="28"/>
      <c r="G352" s="1"/>
      <c r="H352" s="1"/>
      <c r="I352" s="1"/>
      <c r="J352" s="1"/>
      <c r="K352" s="1"/>
      <c r="L352" s="1"/>
      <c r="M352" s="1"/>
    </row>
    <row r="353" spans="1:13" ht="12.75">
      <c r="A353" s="32"/>
      <c r="B353" s="32"/>
      <c r="C353" s="27"/>
      <c r="D353" s="28"/>
      <c r="E353" s="28"/>
      <c r="F353" s="28"/>
      <c r="G353" s="1"/>
      <c r="H353" s="1"/>
      <c r="I353" s="1"/>
      <c r="J353" s="1"/>
      <c r="K353" s="1"/>
      <c r="L353" s="1"/>
      <c r="M353" s="1"/>
    </row>
    <row r="354" spans="1:13" ht="12.75">
      <c r="A354" s="32"/>
      <c r="B354" s="32"/>
      <c r="C354" s="27"/>
      <c r="D354" s="28"/>
      <c r="E354" s="28"/>
      <c r="F354" s="28"/>
      <c r="G354" s="1"/>
      <c r="H354" s="1"/>
      <c r="I354" s="1"/>
      <c r="J354" s="1"/>
      <c r="K354" s="1"/>
      <c r="L354" s="1"/>
      <c r="M354" s="1"/>
    </row>
    <row r="355" spans="1:13" ht="12.75">
      <c r="A355" s="32"/>
      <c r="B355" s="32"/>
      <c r="C355" s="27"/>
      <c r="D355" s="28"/>
      <c r="E355" s="28"/>
      <c r="F355" s="28"/>
      <c r="G355" s="1"/>
      <c r="H355" s="1"/>
      <c r="I355" s="1"/>
      <c r="J355" s="1"/>
      <c r="K355" s="1"/>
      <c r="L355" s="1"/>
      <c r="M355" s="1"/>
    </row>
    <row r="356" spans="1:13" ht="12.75">
      <c r="A356" s="32"/>
      <c r="B356" s="32"/>
      <c r="C356" s="27"/>
      <c r="D356" s="28"/>
      <c r="E356" s="28"/>
      <c r="F356" s="28"/>
      <c r="G356" s="1"/>
      <c r="H356" s="1"/>
      <c r="I356" s="1"/>
      <c r="J356" s="1"/>
      <c r="K356" s="1"/>
      <c r="L356" s="1"/>
      <c r="M356" s="1"/>
    </row>
    <row r="357" spans="1:13" ht="12.75">
      <c r="A357" s="32"/>
      <c r="B357" s="32"/>
      <c r="C357" s="27"/>
      <c r="D357" s="28"/>
      <c r="E357" s="28"/>
      <c r="F357" s="28"/>
      <c r="G357" s="1"/>
      <c r="H357" s="1"/>
      <c r="I357" s="1"/>
      <c r="J357" s="1"/>
      <c r="K357" s="1"/>
      <c r="L357" s="1"/>
      <c r="M357" s="1"/>
    </row>
    <row r="358" spans="1:13" ht="12.75">
      <c r="A358" s="32"/>
      <c r="B358" s="32"/>
      <c r="C358" s="27"/>
      <c r="D358" s="28"/>
      <c r="E358" s="28"/>
      <c r="F358" s="28"/>
      <c r="G358" s="1"/>
      <c r="H358" s="1"/>
      <c r="I358" s="1"/>
      <c r="J358" s="1"/>
      <c r="K358" s="1"/>
      <c r="L358" s="1"/>
      <c r="M358" s="1"/>
    </row>
    <row r="359" spans="1:13" ht="12.75">
      <c r="A359" s="32"/>
      <c r="B359" s="32"/>
      <c r="C359" s="27"/>
      <c r="D359" s="28"/>
      <c r="E359" s="28"/>
      <c r="F359" s="28"/>
      <c r="G359" s="1"/>
      <c r="H359" s="1"/>
      <c r="I359" s="1"/>
      <c r="J359" s="1"/>
      <c r="K359" s="1"/>
      <c r="L359" s="1"/>
      <c r="M359" s="1"/>
    </row>
    <row r="360" spans="1:13" ht="12.75">
      <c r="A360" s="32"/>
      <c r="B360" s="32"/>
      <c r="C360" s="27"/>
      <c r="D360" s="28"/>
      <c r="E360" s="28"/>
      <c r="F360" s="28"/>
      <c r="G360" s="1"/>
      <c r="H360" s="1"/>
      <c r="I360" s="1"/>
      <c r="J360" s="1"/>
      <c r="K360" s="1"/>
      <c r="L360" s="1"/>
      <c r="M360" s="1"/>
    </row>
    <row r="361" spans="1:13" ht="12.75">
      <c r="A361" s="32"/>
      <c r="B361" s="32"/>
      <c r="C361" s="27"/>
      <c r="D361" s="28"/>
      <c r="E361" s="28"/>
      <c r="F361" s="28"/>
      <c r="G361" s="1"/>
      <c r="H361" s="1"/>
      <c r="I361" s="1"/>
      <c r="J361" s="1"/>
      <c r="K361" s="1"/>
      <c r="L361" s="1"/>
      <c r="M361" s="1"/>
    </row>
    <row r="362" spans="1:13" ht="12.75">
      <c r="A362" s="32"/>
      <c r="B362" s="32"/>
      <c r="C362" s="27"/>
      <c r="D362" s="28"/>
      <c r="E362" s="28"/>
      <c r="F362" s="28"/>
      <c r="G362" s="1"/>
      <c r="H362" s="1"/>
      <c r="I362" s="1"/>
      <c r="J362" s="1"/>
      <c r="K362" s="1"/>
      <c r="L362" s="1"/>
      <c r="M362" s="1"/>
    </row>
    <row r="363" spans="1:13" ht="12.75">
      <c r="A363" s="32"/>
      <c r="B363" s="32"/>
      <c r="C363" s="27"/>
      <c r="D363" s="28"/>
      <c r="E363" s="28"/>
      <c r="F363" s="28"/>
      <c r="G363" s="1"/>
      <c r="H363" s="1"/>
      <c r="I363" s="1"/>
      <c r="J363" s="1"/>
      <c r="K363" s="1"/>
      <c r="L363" s="1"/>
      <c r="M363" s="1"/>
    </row>
    <row r="364" spans="1:13" ht="12.75">
      <c r="A364" s="32"/>
      <c r="B364" s="32"/>
      <c r="C364" s="27"/>
      <c r="D364" s="28"/>
      <c r="E364" s="28"/>
      <c r="F364" s="28"/>
      <c r="G364" s="1"/>
      <c r="H364" s="1"/>
      <c r="I364" s="1"/>
      <c r="J364" s="1"/>
      <c r="K364" s="1"/>
      <c r="L364" s="1"/>
      <c r="M364" s="1"/>
    </row>
    <row r="365" spans="1:6" ht="12.75">
      <c r="A365" s="32"/>
      <c r="B365" s="32"/>
      <c r="C365" s="27"/>
      <c r="D365" s="28"/>
      <c r="E365" s="28"/>
      <c r="F365" s="28"/>
    </row>
    <row r="366" spans="1:6" ht="12.75">
      <c r="A366" s="32"/>
      <c r="B366" s="32"/>
      <c r="C366" s="27"/>
      <c r="D366" s="28"/>
      <c r="E366" s="28"/>
      <c r="F366" s="28"/>
    </row>
    <row r="367" spans="1:6" ht="12.75">
      <c r="A367" s="32"/>
      <c r="B367" s="32"/>
      <c r="C367" s="27"/>
      <c r="D367" s="28"/>
      <c r="E367" s="28"/>
      <c r="F367" s="28"/>
    </row>
  </sheetData>
  <sheetProtection selectLockedCells="1" selectUnlockedCells="1"/>
  <mergeCells count="1">
    <mergeCell ref="A2:N2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zoomScale="130" zoomScaleNormal="130" zoomScalePageLayoutView="0" workbookViewId="0" topLeftCell="A13">
      <selection activeCell="B36" sqref="B36"/>
    </sheetView>
  </sheetViews>
  <sheetFormatPr defaultColWidth="11.421875" defaultRowHeight="15"/>
  <cols>
    <col min="1" max="1" width="11.421875" style="54" customWidth="1"/>
    <col min="2" max="2" width="12.421875" style="54" customWidth="1"/>
    <col min="3" max="3" width="14.28125" style="54" customWidth="1"/>
    <col min="4" max="4" width="12.28125" style="55" customWidth="1"/>
    <col min="5" max="5" width="17.140625" style="56" customWidth="1"/>
    <col min="6" max="6" width="21.421875" style="55" customWidth="1"/>
    <col min="7" max="7" width="16.00390625" style="56" customWidth="1"/>
  </cols>
  <sheetData>
    <row r="1" spans="2:7" ht="15">
      <c r="B1" s="73" t="s">
        <v>365</v>
      </c>
      <c r="C1" s="73"/>
      <c r="D1" s="73" t="s">
        <v>339</v>
      </c>
      <c r="E1" s="73"/>
      <c r="F1" s="73" t="s">
        <v>340</v>
      </c>
      <c r="G1" s="73"/>
    </row>
    <row r="2" spans="2:7" ht="15">
      <c r="B2" s="74" t="s">
        <v>341</v>
      </c>
      <c r="C2" s="74"/>
      <c r="D2" s="74" t="s">
        <v>341</v>
      </c>
      <c r="E2" s="74"/>
      <c r="F2" s="74" t="s">
        <v>341</v>
      </c>
      <c r="G2" s="74"/>
    </row>
    <row r="3" spans="1:7" s="60" customFormat="1" ht="12.75">
      <c r="A3" s="57"/>
      <c r="B3" s="58" t="s">
        <v>342</v>
      </c>
      <c r="C3" s="59" t="s">
        <v>343</v>
      </c>
      <c r="D3" s="58" t="s">
        <v>342</v>
      </c>
      <c r="E3" s="59" t="s">
        <v>343</v>
      </c>
      <c r="F3" s="58" t="s">
        <v>342</v>
      </c>
      <c r="G3" s="59" t="s">
        <v>343</v>
      </c>
    </row>
    <row r="4" spans="1:31" ht="15">
      <c r="A4" s="58" t="s">
        <v>9</v>
      </c>
      <c r="B4" s="58" t="s">
        <v>10</v>
      </c>
      <c r="C4" s="59" t="s">
        <v>10</v>
      </c>
      <c r="D4" s="58" t="s">
        <v>10</v>
      </c>
      <c r="E4" s="59" t="s">
        <v>10</v>
      </c>
      <c r="F4" s="58" t="s">
        <v>10</v>
      </c>
      <c r="G4" s="59" t="s">
        <v>10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7" ht="15">
      <c r="A5" s="54">
        <v>18</v>
      </c>
      <c r="B5" s="68">
        <v>0.9993</v>
      </c>
      <c r="C5" s="68">
        <v>0.9744</v>
      </c>
      <c r="D5" s="61">
        <v>0.9993</v>
      </c>
      <c r="E5" s="61">
        <v>0.9893</v>
      </c>
      <c r="F5" s="56">
        <v>0.9615</v>
      </c>
      <c r="G5" s="56">
        <v>0.9821</v>
      </c>
    </row>
    <row r="6" spans="1:7" ht="15">
      <c r="A6" s="54">
        <v>19</v>
      </c>
      <c r="B6" s="68">
        <v>1</v>
      </c>
      <c r="C6" s="68">
        <v>0.9856</v>
      </c>
      <c r="D6" s="61">
        <v>1</v>
      </c>
      <c r="E6" s="61">
        <v>0.9973</v>
      </c>
      <c r="F6" s="56">
        <v>0.9755</v>
      </c>
      <c r="G6" s="56">
        <v>0.9936</v>
      </c>
    </row>
    <row r="7" spans="1:7" ht="15">
      <c r="A7" s="54">
        <v>20</v>
      </c>
      <c r="B7" s="69">
        <v>1</v>
      </c>
      <c r="C7" s="69">
        <v>0.9936</v>
      </c>
      <c r="D7" s="62">
        <v>1</v>
      </c>
      <c r="E7" s="62">
        <v>1</v>
      </c>
      <c r="F7" s="56">
        <v>0.9875</v>
      </c>
      <c r="G7" s="56">
        <v>0.9993</v>
      </c>
    </row>
    <row r="8" spans="1:7" ht="15">
      <c r="A8" s="54">
        <v>21</v>
      </c>
      <c r="B8" s="68">
        <v>1</v>
      </c>
      <c r="C8" s="68">
        <v>0.9984</v>
      </c>
      <c r="D8" s="61">
        <v>1</v>
      </c>
      <c r="E8" s="61">
        <v>1</v>
      </c>
      <c r="F8" s="56">
        <v>0.9955</v>
      </c>
      <c r="G8" s="56">
        <v>1</v>
      </c>
    </row>
    <row r="9" spans="1:7" ht="15">
      <c r="A9" s="54">
        <v>22</v>
      </c>
      <c r="B9" s="68">
        <v>1</v>
      </c>
      <c r="C9" s="68">
        <v>1</v>
      </c>
      <c r="D9" s="61">
        <v>1</v>
      </c>
      <c r="E9" s="61">
        <v>1</v>
      </c>
      <c r="F9" s="56">
        <v>0.9995</v>
      </c>
      <c r="G9" s="56">
        <v>1</v>
      </c>
    </row>
    <row r="10" spans="1:7" ht="15">
      <c r="A10" s="54">
        <v>23</v>
      </c>
      <c r="B10" s="68">
        <v>1</v>
      </c>
      <c r="C10" s="68">
        <v>1</v>
      </c>
      <c r="D10" s="61">
        <v>1</v>
      </c>
      <c r="E10" s="61">
        <v>1</v>
      </c>
      <c r="F10" s="55">
        <v>1</v>
      </c>
      <c r="G10" s="56">
        <v>1</v>
      </c>
    </row>
    <row r="11" spans="1:7" ht="15">
      <c r="A11" s="54">
        <v>24</v>
      </c>
      <c r="B11" s="68">
        <v>1</v>
      </c>
      <c r="C11" s="68">
        <v>1</v>
      </c>
      <c r="D11" s="61">
        <v>1</v>
      </c>
      <c r="E11" s="61">
        <v>1</v>
      </c>
      <c r="F11" s="55">
        <v>1</v>
      </c>
      <c r="G11" s="56">
        <v>1</v>
      </c>
    </row>
    <row r="12" spans="1:7" ht="15">
      <c r="A12" s="54">
        <v>25</v>
      </c>
      <c r="B12" s="69">
        <v>1</v>
      </c>
      <c r="C12" s="69">
        <v>1</v>
      </c>
      <c r="D12" s="62">
        <v>1</v>
      </c>
      <c r="E12" s="62">
        <v>1</v>
      </c>
      <c r="F12" s="55">
        <v>1</v>
      </c>
      <c r="G12" s="56">
        <v>1</v>
      </c>
    </row>
    <row r="13" spans="1:7" ht="15">
      <c r="A13" s="54">
        <v>26</v>
      </c>
      <c r="B13" s="68">
        <v>1</v>
      </c>
      <c r="C13" s="68">
        <v>1</v>
      </c>
      <c r="D13" s="61">
        <v>1</v>
      </c>
      <c r="E13" s="61">
        <v>1</v>
      </c>
      <c r="F13" s="55">
        <v>1</v>
      </c>
      <c r="G13" s="56">
        <v>1</v>
      </c>
    </row>
    <row r="14" spans="1:7" ht="15">
      <c r="A14" s="54">
        <v>27</v>
      </c>
      <c r="B14" s="68">
        <v>1</v>
      </c>
      <c r="C14" s="68">
        <v>1</v>
      </c>
      <c r="D14" s="61">
        <v>1</v>
      </c>
      <c r="E14" s="61">
        <v>1</v>
      </c>
      <c r="F14" s="55">
        <v>1</v>
      </c>
      <c r="G14" s="56">
        <v>1</v>
      </c>
    </row>
    <row r="15" spans="1:7" ht="15">
      <c r="A15" s="54">
        <v>28</v>
      </c>
      <c r="B15" s="68">
        <v>1</v>
      </c>
      <c r="C15" s="68">
        <v>1</v>
      </c>
      <c r="D15" s="61">
        <v>1</v>
      </c>
      <c r="E15" s="61">
        <v>1</v>
      </c>
      <c r="F15" s="55">
        <v>1</v>
      </c>
      <c r="G15" s="56">
        <v>1</v>
      </c>
    </row>
    <row r="16" spans="1:7" ht="15">
      <c r="A16" s="54">
        <v>29</v>
      </c>
      <c r="B16" s="68">
        <v>1</v>
      </c>
      <c r="C16" s="68">
        <v>1</v>
      </c>
      <c r="D16" s="61">
        <v>1</v>
      </c>
      <c r="E16" s="61">
        <v>1</v>
      </c>
      <c r="F16" s="55">
        <v>1</v>
      </c>
      <c r="G16" s="56">
        <v>1</v>
      </c>
    </row>
    <row r="17" spans="1:20" ht="15">
      <c r="A17" s="54">
        <v>30</v>
      </c>
      <c r="B17" s="69">
        <v>1</v>
      </c>
      <c r="C17" s="69">
        <v>1</v>
      </c>
      <c r="D17" s="62">
        <v>1</v>
      </c>
      <c r="E17" s="62">
        <v>1</v>
      </c>
      <c r="F17" s="55">
        <v>1</v>
      </c>
      <c r="G17" s="56">
        <v>0.996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7" ht="15">
      <c r="A18" s="54">
        <v>31</v>
      </c>
      <c r="B18" s="68">
        <v>1</v>
      </c>
      <c r="C18" s="68">
        <v>1</v>
      </c>
      <c r="D18" s="61">
        <v>1</v>
      </c>
      <c r="E18" s="61">
        <v>0.9998</v>
      </c>
      <c r="F18" s="55">
        <v>1</v>
      </c>
      <c r="G18" s="56">
        <v>0.9983</v>
      </c>
    </row>
    <row r="19" spans="1:7" ht="15">
      <c r="A19" s="54">
        <v>32</v>
      </c>
      <c r="B19" s="68">
        <v>0.9998</v>
      </c>
      <c r="C19" s="68">
        <v>0.9999</v>
      </c>
      <c r="D19" s="61">
        <v>0.9998</v>
      </c>
      <c r="E19" s="61">
        <v>0.9989</v>
      </c>
      <c r="F19" s="55">
        <v>1</v>
      </c>
      <c r="G19" s="56">
        <v>0.9962</v>
      </c>
    </row>
    <row r="20" spans="1:7" ht="15">
      <c r="A20" s="54">
        <v>33</v>
      </c>
      <c r="B20" s="68">
        <v>0.9988</v>
      </c>
      <c r="C20" s="68">
        <v>0.9993</v>
      </c>
      <c r="D20" s="61">
        <v>0.9989</v>
      </c>
      <c r="E20" s="61">
        <v>0.9974</v>
      </c>
      <c r="F20" s="55">
        <v>1</v>
      </c>
      <c r="G20" s="56">
        <v>0.9933</v>
      </c>
    </row>
    <row r="21" spans="1:7" ht="15">
      <c r="A21" s="54">
        <v>34</v>
      </c>
      <c r="B21" s="68">
        <v>0.9971</v>
      </c>
      <c r="C21" s="68">
        <v>0.9981</v>
      </c>
      <c r="D21" s="61">
        <v>0.9973</v>
      </c>
      <c r="E21" s="61">
        <v>0.9953</v>
      </c>
      <c r="F21" s="55">
        <v>1</v>
      </c>
      <c r="G21" s="56">
        <v>0.9895</v>
      </c>
    </row>
    <row r="22" spans="1:7" ht="15">
      <c r="A22" s="54">
        <v>35</v>
      </c>
      <c r="B22" s="69">
        <v>0.9945</v>
      </c>
      <c r="C22" s="69">
        <v>0.9961</v>
      </c>
      <c r="D22" s="62">
        <v>0.995</v>
      </c>
      <c r="E22" s="62">
        <v>0.9926</v>
      </c>
      <c r="F22" s="55">
        <v>1</v>
      </c>
      <c r="G22" s="56">
        <v>0.9849</v>
      </c>
    </row>
    <row r="23" spans="1:7" ht="15">
      <c r="A23" s="54">
        <v>36</v>
      </c>
      <c r="B23" s="68">
        <v>0.9911</v>
      </c>
      <c r="C23" s="68">
        <v>0.9935</v>
      </c>
      <c r="D23" s="61">
        <v>0.992</v>
      </c>
      <c r="E23" s="61">
        <v>0.9893</v>
      </c>
      <c r="F23" s="56">
        <v>0.999</v>
      </c>
      <c r="G23" s="56">
        <v>0.9795</v>
      </c>
    </row>
    <row r="24" spans="1:7" ht="15">
      <c r="A24" s="54">
        <v>37</v>
      </c>
      <c r="B24" s="68">
        <v>0.987</v>
      </c>
      <c r="C24" s="68">
        <v>0.9902</v>
      </c>
      <c r="D24" s="61">
        <v>0.9882</v>
      </c>
      <c r="E24" s="61">
        <v>0.9854</v>
      </c>
      <c r="F24" s="56">
        <v>0.996</v>
      </c>
      <c r="G24" s="56">
        <v>0.9732</v>
      </c>
    </row>
    <row r="25" spans="1:7" ht="15">
      <c r="A25" s="54">
        <v>38</v>
      </c>
      <c r="B25" s="68">
        <v>0.982</v>
      </c>
      <c r="C25" s="68">
        <v>0.9862</v>
      </c>
      <c r="D25" s="61">
        <v>0.9837</v>
      </c>
      <c r="E25" s="61">
        <v>0.9808</v>
      </c>
      <c r="F25" s="56">
        <v>0.991</v>
      </c>
      <c r="G25" s="56">
        <v>0.966</v>
      </c>
    </row>
    <row r="26" spans="1:7" ht="15">
      <c r="A26" s="54">
        <v>39</v>
      </c>
      <c r="B26" s="68">
        <v>0.9762</v>
      </c>
      <c r="C26" s="68">
        <v>0.9815</v>
      </c>
      <c r="D26" s="61">
        <v>0.9784</v>
      </c>
      <c r="E26" s="61">
        <v>0.9757</v>
      </c>
      <c r="F26" s="56">
        <v>0.984</v>
      </c>
      <c r="G26" s="56">
        <v>0.9581</v>
      </c>
    </row>
    <row r="27" spans="1:14" ht="15">
      <c r="A27" s="54">
        <v>40</v>
      </c>
      <c r="B27" s="69">
        <v>0.9696</v>
      </c>
      <c r="C27" s="69">
        <v>0.9762</v>
      </c>
      <c r="D27" s="62">
        <v>0.9725</v>
      </c>
      <c r="E27" s="62">
        <v>0.9699</v>
      </c>
      <c r="F27" s="55">
        <v>0.9759</v>
      </c>
      <c r="G27" s="56">
        <v>0.9493</v>
      </c>
      <c r="H27" s="60"/>
      <c r="I27" s="60"/>
      <c r="J27" s="60"/>
      <c r="K27" s="60"/>
      <c r="L27" s="60"/>
      <c r="M27" s="60"/>
      <c r="N27" s="60"/>
    </row>
    <row r="28" spans="1:7" ht="15">
      <c r="A28" s="54">
        <v>41</v>
      </c>
      <c r="B28" s="68">
        <v>0.9623</v>
      </c>
      <c r="C28" s="68">
        <v>0.9702</v>
      </c>
      <c r="D28" s="61">
        <v>0.9658</v>
      </c>
      <c r="E28" s="61">
        <v>0.9635</v>
      </c>
      <c r="F28" s="55">
        <v>0.9679</v>
      </c>
      <c r="G28" s="56">
        <v>0.9396</v>
      </c>
    </row>
    <row r="29" spans="1:7" ht="15">
      <c r="A29" s="54">
        <v>42</v>
      </c>
      <c r="B29" s="68">
        <v>0.9545</v>
      </c>
      <c r="C29" s="68">
        <v>0.9635</v>
      </c>
      <c r="D29" s="61">
        <v>0.9584</v>
      </c>
      <c r="E29" s="61">
        <v>0.9565</v>
      </c>
      <c r="F29" s="55">
        <v>0.9599</v>
      </c>
      <c r="G29" s="56">
        <v>0.9292</v>
      </c>
    </row>
    <row r="30" spans="1:7" ht="15">
      <c r="A30" s="54">
        <v>43</v>
      </c>
      <c r="B30" s="68">
        <v>0.9467</v>
      </c>
      <c r="C30" s="68">
        <v>0.9562</v>
      </c>
      <c r="D30" s="61">
        <v>0.9506</v>
      </c>
      <c r="E30" s="61">
        <v>0.9489</v>
      </c>
      <c r="F30" s="55">
        <v>0.9519</v>
      </c>
      <c r="G30" s="56">
        <v>0.9183</v>
      </c>
    </row>
    <row r="31" spans="1:7" ht="15">
      <c r="A31" s="54">
        <v>44</v>
      </c>
      <c r="B31" s="68">
        <v>0.9389</v>
      </c>
      <c r="C31" s="68">
        <v>0.9482</v>
      </c>
      <c r="D31" s="61">
        <v>0.9428</v>
      </c>
      <c r="E31" s="61">
        <v>0.9406</v>
      </c>
      <c r="F31" s="55">
        <v>0.9439</v>
      </c>
      <c r="G31" s="56">
        <v>0.9074</v>
      </c>
    </row>
    <row r="32" spans="1:7" ht="15">
      <c r="A32" s="54">
        <v>45</v>
      </c>
      <c r="B32" s="69">
        <v>0.9311</v>
      </c>
      <c r="C32" s="69">
        <v>0.9395</v>
      </c>
      <c r="D32" s="62">
        <v>0.935</v>
      </c>
      <c r="E32" s="62">
        <v>0.9318</v>
      </c>
      <c r="F32" s="55">
        <v>0.9358</v>
      </c>
      <c r="G32" s="56">
        <v>0.8965</v>
      </c>
    </row>
    <row r="33" spans="1:13" ht="15">
      <c r="A33" s="54">
        <v>46</v>
      </c>
      <c r="B33" s="68">
        <v>0.9234</v>
      </c>
      <c r="C33" s="68">
        <v>0.9301</v>
      </c>
      <c r="D33" s="61">
        <v>0.9273</v>
      </c>
      <c r="E33" s="61">
        <v>0.9223</v>
      </c>
      <c r="F33" s="55">
        <v>0.9278</v>
      </c>
      <c r="G33" s="56">
        <v>0.8856</v>
      </c>
      <c r="H33" s="60"/>
      <c r="I33" s="60"/>
      <c r="J33" s="60"/>
      <c r="K33" s="60"/>
      <c r="L33" s="60"/>
      <c r="M33" s="60"/>
    </row>
    <row r="34" spans="1:7" ht="15">
      <c r="A34" s="54">
        <v>47</v>
      </c>
      <c r="B34" s="68">
        <v>0.9156</v>
      </c>
      <c r="C34" s="68">
        <v>0.92</v>
      </c>
      <c r="D34" s="61">
        <v>0.9195</v>
      </c>
      <c r="E34" s="61">
        <v>0.9122</v>
      </c>
      <c r="F34" s="55">
        <v>0.9198</v>
      </c>
      <c r="G34" s="56">
        <v>0.8747</v>
      </c>
    </row>
    <row r="35" spans="1:7" ht="15">
      <c r="A35" s="54">
        <v>48</v>
      </c>
      <c r="B35" s="68">
        <v>0.9078</v>
      </c>
      <c r="C35" s="68">
        <v>0.9093</v>
      </c>
      <c r="D35" s="61">
        <v>0.9117</v>
      </c>
      <c r="E35" s="61">
        <v>0.9016</v>
      </c>
      <c r="F35" s="55">
        <v>0.9118</v>
      </c>
      <c r="G35" s="56">
        <v>0.8638</v>
      </c>
    </row>
    <row r="36" spans="1:7" ht="15">
      <c r="A36" s="54">
        <v>49</v>
      </c>
      <c r="B36" s="68">
        <v>0.9</v>
      </c>
      <c r="C36" s="68">
        <v>0.8982</v>
      </c>
      <c r="D36" s="61">
        <v>0.9039</v>
      </c>
      <c r="E36" s="61">
        <v>0.8906</v>
      </c>
      <c r="F36" s="55">
        <v>0.9038</v>
      </c>
      <c r="G36" s="56">
        <v>0.8529</v>
      </c>
    </row>
    <row r="37" spans="1:14" ht="15">
      <c r="A37" s="54">
        <v>50</v>
      </c>
      <c r="B37" s="69">
        <v>0.8922</v>
      </c>
      <c r="C37" s="69">
        <v>0.8872</v>
      </c>
      <c r="D37" s="62">
        <v>0.8961</v>
      </c>
      <c r="E37" s="62">
        <v>0.8796</v>
      </c>
      <c r="F37" s="55">
        <v>0.8957</v>
      </c>
      <c r="G37" s="56">
        <v>0.842</v>
      </c>
      <c r="H37" s="60"/>
      <c r="I37" s="60"/>
      <c r="J37" s="60"/>
      <c r="K37" s="60"/>
      <c r="L37" s="60"/>
      <c r="M37" s="60"/>
      <c r="N37" s="60"/>
    </row>
    <row r="38" spans="1:7" ht="15">
      <c r="A38" s="54">
        <v>51</v>
      </c>
      <c r="B38" s="68">
        <v>0.8845</v>
      </c>
      <c r="C38" s="68">
        <v>0.8761</v>
      </c>
      <c r="D38" s="61">
        <v>0.8884</v>
      </c>
      <c r="E38" s="61">
        <v>0.8686</v>
      </c>
      <c r="F38" s="55">
        <v>0.8877</v>
      </c>
      <c r="G38" s="56">
        <v>0.8311</v>
      </c>
    </row>
    <row r="39" spans="1:7" ht="15">
      <c r="A39" s="54">
        <v>52</v>
      </c>
      <c r="B39" s="68">
        <v>0.8767</v>
      </c>
      <c r="C39" s="68">
        <v>0.8651</v>
      </c>
      <c r="D39" s="61">
        <v>0.8806</v>
      </c>
      <c r="E39" s="61">
        <v>0.8576</v>
      </c>
      <c r="F39" s="55">
        <v>0.8797</v>
      </c>
      <c r="G39" s="56">
        <v>0.8202</v>
      </c>
    </row>
    <row r="40" spans="1:7" ht="15">
      <c r="A40" s="54">
        <v>53</v>
      </c>
      <c r="B40" s="68">
        <v>0.8689</v>
      </c>
      <c r="C40" s="68">
        <v>0.854</v>
      </c>
      <c r="D40" s="61">
        <v>0.8728</v>
      </c>
      <c r="E40" s="61">
        <v>0.8466</v>
      </c>
      <c r="F40" s="55">
        <v>0.8717</v>
      </c>
      <c r="G40" s="56">
        <v>0.8093</v>
      </c>
    </row>
    <row r="41" spans="1:7" ht="15">
      <c r="A41" s="54">
        <v>54</v>
      </c>
      <c r="B41" s="68">
        <v>0.8611</v>
      </c>
      <c r="C41" s="68">
        <v>0.8429</v>
      </c>
      <c r="D41" s="61">
        <v>0.865</v>
      </c>
      <c r="E41" s="61">
        <v>0.8356</v>
      </c>
      <c r="F41" s="55">
        <v>0.8637</v>
      </c>
      <c r="G41" s="56">
        <v>0.7984</v>
      </c>
    </row>
    <row r="42" spans="1:7" ht="15">
      <c r="A42" s="54">
        <v>55</v>
      </c>
      <c r="B42" s="69">
        <v>0.8533</v>
      </c>
      <c r="C42" s="69">
        <v>0.8319</v>
      </c>
      <c r="D42" s="62">
        <v>0.8572</v>
      </c>
      <c r="E42" s="62">
        <v>0.8246</v>
      </c>
      <c r="F42" s="55">
        <v>0.8556</v>
      </c>
      <c r="G42" s="56">
        <v>0.7875</v>
      </c>
    </row>
    <row r="43" spans="1:13" ht="15">
      <c r="A43" s="54">
        <v>56</v>
      </c>
      <c r="B43" s="68">
        <v>0.8456</v>
      </c>
      <c r="C43" s="68">
        <v>0.8208</v>
      </c>
      <c r="D43" s="61">
        <v>0.8495</v>
      </c>
      <c r="E43" s="61">
        <v>0.8136</v>
      </c>
      <c r="F43" s="55">
        <v>0.8476</v>
      </c>
      <c r="G43" s="56">
        <v>0.7766</v>
      </c>
      <c r="H43" s="60"/>
      <c r="I43" s="60"/>
      <c r="J43" s="60"/>
      <c r="K43" s="60"/>
      <c r="L43" s="60"/>
      <c r="M43" s="60"/>
    </row>
    <row r="44" spans="1:7" ht="15">
      <c r="A44" s="54">
        <v>57</v>
      </c>
      <c r="B44" s="68">
        <v>0.8378</v>
      </c>
      <c r="C44" s="68">
        <v>0.8098</v>
      </c>
      <c r="D44" s="61">
        <v>0.8417</v>
      </c>
      <c r="E44" s="61">
        <v>0.8026</v>
      </c>
      <c r="F44" s="55">
        <v>0.8396</v>
      </c>
      <c r="G44" s="56">
        <v>0.7657</v>
      </c>
    </row>
    <row r="45" spans="1:7" ht="15">
      <c r="A45" s="54">
        <v>58</v>
      </c>
      <c r="B45" s="68">
        <v>0.83</v>
      </c>
      <c r="C45" s="68">
        <v>0.7987</v>
      </c>
      <c r="D45" s="61">
        <v>0.8339</v>
      </c>
      <c r="E45" s="61">
        <v>0.7916</v>
      </c>
      <c r="F45" s="55">
        <v>0.8316</v>
      </c>
      <c r="G45" s="56">
        <v>0.7548</v>
      </c>
    </row>
    <row r="46" spans="1:7" ht="15">
      <c r="A46" s="54">
        <v>59</v>
      </c>
      <c r="B46" s="68">
        <v>0.8222</v>
      </c>
      <c r="C46" s="68">
        <v>0.7876</v>
      </c>
      <c r="D46" s="61">
        <v>0.8261</v>
      </c>
      <c r="E46" s="61">
        <v>0.7806</v>
      </c>
      <c r="F46" s="55">
        <v>0.8236</v>
      </c>
      <c r="G46" s="56">
        <v>0.7439</v>
      </c>
    </row>
    <row r="47" spans="1:20" ht="15">
      <c r="A47" s="54">
        <v>60</v>
      </c>
      <c r="B47" s="69">
        <v>0.8144</v>
      </c>
      <c r="C47" s="69">
        <v>0.7766</v>
      </c>
      <c r="D47" s="62">
        <v>0.8183</v>
      </c>
      <c r="E47" s="62">
        <v>0.7696</v>
      </c>
      <c r="F47" s="55">
        <v>0.8155</v>
      </c>
      <c r="G47" s="56">
        <v>0.733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7" ht="15">
      <c r="A48" s="54">
        <v>61</v>
      </c>
      <c r="B48" s="68">
        <v>0.8067</v>
      </c>
      <c r="C48" s="68">
        <v>0.7655</v>
      </c>
      <c r="D48" s="61">
        <v>0.8106</v>
      </c>
      <c r="E48" s="61">
        <v>0.7586</v>
      </c>
      <c r="F48" s="55">
        <v>0.8075</v>
      </c>
      <c r="G48" s="56">
        <v>0.7221</v>
      </c>
    </row>
    <row r="49" spans="1:7" ht="15">
      <c r="A49" s="54">
        <v>62</v>
      </c>
      <c r="B49" s="68">
        <v>0.7989</v>
      </c>
      <c r="C49" s="68">
        <v>0.7545</v>
      </c>
      <c r="D49" s="61">
        <v>0.8028</v>
      </c>
      <c r="E49" s="61">
        <v>0.7476</v>
      </c>
      <c r="F49" s="55">
        <v>0.7995</v>
      </c>
      <c r="G49" s="56">
        <v>0.7112</v>
      </c>
    </row>
    <row r="50" spans="1:7" ht="15">
      <c r="A50" s="54">
        <v>63</v>
      </c>
      <c r="B50" s="68">
        <v>0.7911</v>
      </c>
      <c r="C50" s="68">
        <v>0.7434</v>
      </c>
      <c r="D50" s="61">
        <v>0.795</v>
      </c>
      <c r="E50" s="61">
        <v>0.7366</v>
      </c>
      <c r="F50" s="55">
        <v>0.7915</v>
      </c>
      <c r="G50" s="56">
        <v>0.7003</v>
      </c>
    </row>
    <row r="51" spans="1:7" ht="15">
      <c r="A51" s="54">
        <v>64</v>
      </c>
      <c r="B51" s="68">
        <v>0.7833</v>
      </c>
      <c r="C51" s="68">
        <v>0.7323</v>
      </c>
      <c r="D51" s="61">
        <v>0.7872</v>
      </c>
      <c r="E51" s="61">
        <v>0.7256</v>
      </c>
      <c r="F51" s="55">
        <v>0.7835</v>
      </c>
      <c r="G51" s="56">
        <v>0.6894</v>
      </c>
    </row>
    <row r="52" spans="1:7" ht="15">
      <c r="A52" s="54">
        <v>65</v>
      </c>
      <c r="B52" s="69">
        <v>0.7755</v>
      </c>
      <c r="C52" s="69">
        <v>0.7213</v>
      </c>
      <c r="D52" s="62">
        <v>0.7794</v>
      </c>
      <c r="E52" s="62">
        <v>0.7146</v>
      </c>
      <c r="F52" s="55">
        <v>0.7754</v>
      </c>
      <c r="G52" s="56">
        <v>0.6785</v>
      </c>
    </row>
    <row r="53" spans="1:13" ht="15">
      <c r="A53" s="54">
        <v>66</v>
      </c>
      <c r="B53" s="68">
        <v>0.7678</v>
      </c>
      <c r="C53" s="68">
        <v>0.7102</v>
      </c>
      <c r="D53" s="61">
        <v>0.7717</v>
      </c>
      <c r="E53" s="61">
        <v>0.7036</v>
      </c>
      <c r="F53" s="55">
        <v>0.7674</v>
      </c>
      <c r="G53" s="56">
        <v>0.6676</v>
      </c>
      <c r="H53" s="60"/>
      <c r="I53" s="60"/>
      <c r="J53" s="60"/>
      <c r="K53" s="60"/>
      <c r="L53" s="60"/>
      <c r="M53" s="60"/>
    </row>
    <row r="54" spans="1:7" ht="15">
      <c r="A54" s="54">
        <v>67</v>
      </c>
      <c r="B54" s="68">
        <v>0.76</v>
      </c>
      <c r="C54" s="68">
        <v>0.6992</v>
      </c>
      <c r="D54" s="61">
        <v>0.7639</v>
      </c>
      <c r="E54" s="61">
        <v>0.6926</v>
      </c>
      <c r="F54" s="55">
        <v>0.7594</v>
      </c>
      <c r="G54" s="56">
        <v>0.6567</v>
      </c>
    </row>
    <row r="55" spans="1:7" ht="15">
      <c r="A55" s="54">
        <v>68</v>
      </c>
      <c r="B55" s="68">
        <v>0.7522</v>
      </c>
      <c r="C55" s="68">
        <v>0.6881</v>
      </c>
      <c r="D55" s="61">
        <v>0.7561</v>
      </c>
      <c r="E55" s="61">
        <v>0.6816</v>
      </c>
      <c r="F55" s="55">
        <v>0.7514</v>
      </c>
      <c r="G55" s="56">
        <v>0.6458</v>
      </c>
    </row>
    <row r="56" spans="1:7" ht="15">
      <c r="A56" s="54">
        <v>69</v>
      </c>
      <c r="B56" s="68">
        <v>0.7444</v>
      </c>
      <c r="C56" s="68">
        <v>0.677</v>
      </c>
      <c r="D56" s="61">
        <v>0.7483</v>
      </c>
      <c r="E56" s="61">
        <v>0.6706</v>
      </c>
      <c r="F56" s="55">
        <v>0.7434</v>
      </c>
      <c r="G56" s="56">
        <v>0.6349</v>
      </c>
    </row>
    <row r="57" spans="1:15" ht="15">
      <c r="A57" s="54">
        <v>70</v>
      </c>
      <c r="B57" s="69">
        <v>0.7366</v>
      </c>
      <c r="C57" s="69">
        <v>0.666</v>
      </c>
      <c r="D57" s="62">
        <v>0.7405</v>
      </c>
      <c r="E57" s="62">
        <v>0.6596</v>
      </c>
      <c r="F57" s="55">
        <v>0.7353</v>
      </c>
      <c r="G57" s="56">
        <v>0.624</v>
      </c>
      <c r="H57" s="60"/>
      <c r="I57" s="60"/>
      <c r="J57" s="60"/>
      <c r="K57" s="60"/>
      <c r="L57" s="60"/>
      <c r="M57" s="60"/>
      <c r="N57" s="60"/>
      <c r="O57" s="60"/>
    </row>
    <row r="58" spans="1:7" ht="15">
      <c r="A58" s="54">
        <v>71</v>
      </c>
      <c r="B58" s="68">
        <v>0.7286</v>
      </c>
      <c r="C58" s="68">
        <v>0.6549</v>
      </c>
      <c r="D58" s="61">
        <v>0.7324</v>
      </c>
      <c r="E58" s="61">
        <v>0.6486</v>
      </c>
      <c r="F58" s="55">
        <v>0.7272</v>
      </c>
      <c r="G58" s="56">
        <v>0.6131</v>
      </c>
    </row>
    <row r="59" spans="1:7" ht="15">
      <c r="A59" s="54">
        <v>72</v>
      </c>
      <c r="B59" s="68">
        <v>0.7198</v>
      </c>
      <c r="C59" s="68">
        <v>0.6439</v>
      </c>
      <c r="D59" s="61">
        <v>0.7236</v>
      </c>
      <c r="E59" s="61">
        <v>0.6376</v>
      </c>
      <c r="F59" s="55">
        <v>0.7185</v>
      </c>
      <c r="G59" s="56">
        <v>0.6022</v>
      </c>
    </row>
    <row r="60" spans="1:7" ht="15">
      <c r="A60" s="54">
        <v>73</v>
      </c>
      <c r="B60" s="68">
        <v>0.7104</v>
      </c>
      <c r="C60" s="68">
        <v>0.6328</v>
      </c>
      <c r="D60" s="61">
        <v>0.714</v>
      </c>
      <c r="E60" s="61">
        <v>0.6266</v>
      </c>
      <c r="F60" s="55">
        <v>0.7091</v>
      </c>
      <c r="G60" s="56">
        <v>0.5913</v>
      </c>
    </row>
    <row r="61" spans="1:7" ht="15">
      <c r="A61" s="54">
        <v>74</v>
      </c>
      <c r="B61" s="68">
        <v>0.7002</v>
      </c>
      <c r="C61" s="68">
        <v>0.6217</v>
      </c>
      <c r="D61" s="61">
        <v>0.7038</v>
      </c>
      <c r="E61" s="61">
        <v>0.6156</v>
      </c>
      <c r="F61" s="55">
        <v>0.699</v>
      </c>
      <c r="G61" s="56">
        <v>0.5803</v>
      </c>
    </row>
    <row r="62" spans="1:7" ht="15">
      <c r="A62" s="54">
        <v>75</v>
      </c>
      <c r="B62" s="69">
        <v>0.6893</v>
      </c>
      <c r="C62" s="69">
        <v>0.6103</v>
      </c>
      <c r="D62" s="62">
        <v>0.6929</v>
      </c>
      <c r="E62" s="62">
        <v>0.6042</v>
      </c>
      <c r="F62" s="55">
        <v>0.6882</v>
      </c>
      <c r="G62" s="56">
        <v>0.5686</v>
      </c>
    </row>
    <row r="63" spans="1:13" ht="15">
      <c r="A63" s="54">
        <v>76</v>
      </c>
      <c r="B63" s="68">
        <v>0.6778</v>
      </c>
      <c r="C63" s="68">
        <v>0.598</v>
      </c>
      <c r="D63" s="61">
        <v>0.6813</v>
      </c>
      <c r="E63" s="61">
        <v>0.592</v>
      </c>
      <c r="F63" s="55">
        <v>0.6766</v>
      </c>
      <c r="G63" s="56">
        <v>0.5561</v>
      </c>
      <c r="H63" s="60"/>
      <c r="I63" s="60"/>
      <c r="J63" s="60"/>
      <c r="K63" s="60"/>
      <c r="L63" s="60"/>
      <c r="M63" s="60"/>
    </row>
    <row r="64" spans="1:7" ht="15">
      <c r="A64" s="54">
        <v>77</v>
      </c>
      <c r="B64" s="68">
        <v>0.6655</v>
      </c>
      <c r="C64" s="68">
        <v>0.585</v>
      </c>
      <c r="D64" s="61">
        <v>0.6689</v>
      </c>
      <c r="E64" s="61">
        <v>0.579</v>
      </c>
      <c r="F64" s="55">
        <v>0.6644</v>
      </c>
      <c r="G64" s="56">
        <v>0.5429</v>
      </c>
    </row>
    <row r="65" spans="1:7" ht="15">
      <c r="A65" s="54">
        <v>78</v>
      </c>
      <c r="B65" s="68">
        <v>0.6526</v>
      </c>
      <c r="C65" s="68">
        <v>0.5711</v>
      </c>
      <c r="D65" s="61">
        <v>0.6559</v>
      </c>
      <c r="E65" s="61">
        <v>0.5652</v>
      </c>
      <c r="F65" s="55">
        <v>0.6515</v>
      </c>
      <c r="G65" s="56">
        <v>0.5289</v>
      </c>
    </row>
    <row r="66" spans="1:7" ht="15">
      <c r="A66" s="54">
        <v>79</v>
      </c>
      <c r="B66" s="68">
        <v>0.6389</v>
      </c>
      <c r="C66" s="68">
        <v>0.5564</v>
      </c>
      <c r="D66" s="61">
        <v>0.6422</v>
      </c>
      <c r="E66" s="61">
        <v>0.5506</v>
      </c>
      <c r="F66" s="55">
        <v>0.6379</v>
      </c>
      <c r="G66" s="56">
        <v>0.5141</v>
      </c>
    </row>
    <row r="67" spans="1:7" ht="15">
      <c r="A67" s="54">
        <v>80</v>
      </c>
      <c r="B67" s="69">
        <v>0.6245</v>
      </c>
      <c r="C67" s="69">
        <v>0.541</v>
      </c>
      <c r="D67" s="62">
        <v>0.6277</v>
      </c>
      <c r="E67" s="62">
        <v>0.5352</v>
      </c>
      <c r="F67" s="55">
        <v>0.6236</v>
      </c>
      <c r="G67" s="56">
        <v>0.4985</v>
      </c>
    </row>
    <row r="68" spans="1:14" ht="15">
      <c r="A68" s="54">
        <v>81</v>
      </c>
      <c r="B68" s="68">
        <v>0.6095</v>
      </c>
      <c r="C68" s="68">
        <v>0.5247</v>
      </c>
      <c r="D68" s="61">
        <v>0.6126</v>
      </c>
      <c r="E68" s="61">
        <v>0.519</v>
      </c>
      <c r="F68" s="56">
        <v>0.6085</v>
      </c>
      <c r="G68" s="56">
        <v>0.4821</v>
      </c>
      <c r="H68" s="60"/>
      <c r="I68" s="60"/>
      <c r="J68" s="60"/>
      <c r="K68" s="60"/>
      <c r="L68" s="60"/>
      <c r="M68" s="60"/>
      <c r="N68" s="60"/>
    </row>
    <row r="69" spans="1:7" ht="15">
      <c r="A69" s="54">
        <v>82</v>
      </c>
      <c r="B69" s="68">
        <v>0.5937</v>
      </c>
      <c r="C69" s="68">
        <v>0.5077</v>
      </c>
      <c r="D69" s="61">
        <v>0.5968</v>
      </c>
      <c r="E69" s="61">
        <v>0.502</v>
      </c>
      <c r="F69" s="56">
        <v>0.5928</v>
      </c>
      <c r="G69" s="56">
        <v>0.465</v>
      </c>
    </row>
    <row r="70" spans="1:7" ht="15">
      <c r="A70" s="54">
        <v>83</v>
      </c>
      <c r="B70" s="68">
        <v>0.5773</v>
      </c>
      <c r="C70" s="68">
        <v>0.4898</v>
      </c>
      <c r="D70" s="61">
        <v>0.5802</v>
      </c>
      <c r="E70" s="61">
        <v>0.4842</v>
      </c>
      <c r="F70" s="56">
        <v>0.5764</v>
      </c>
      <c r="G70" s="56">
        <v>0.4471</v>
      </c>
    </row>
    <row r="71" spans="1:7" ht="15">
      <c r="A71" s="54">
        <v>84</v>
      </c>
      <c r="B71" s="68">
        <v>0.5601</v>
      </c>
      <c r="C71" s="68">
        <v>0.4711</v>
      </c>
      <c r="D71" s="61">
        <v>0.563</v>
      </c>
      <c r="E71" s="61">
        <v>0.4656</v>
      </c>
      <c r="F71" s="56">
        <v>0.5593</v>
      </c>
      <c r="G71" s="56">
        <v>0.4284</v>
      </c>
    </row>
    <row r="72" spans="1:7" ht="15">
      <c r="A72" s="54">
        <v>85</v>
      </c>
      <c r="B72" s="69">
        <v>0.5422</v>
      </c>
      <c r="C72" s="69">
        <v>0.4517</v>
      </c>
      <c r="D72" s="62">
        <v>0.5451</v>
      </c>
      <c r="E72" s="62">
        <v>0.4462</v>
      </c>
      <c r="F72" s="56">
        <v>0.5415</v>
      </c>
      <c r="G72" s="56">
        <v>0.4089</v>
      </c>
    </row>
    <row r="73" spans="1:13" ht="15">
      <c r="A73" s="54">
        <v>86</v>
      </c>
      <c r="B73" s="68">
        <v>0.5237</v>
      </c>
      <c r="C73" s="68">
        <v>0.4314</v>
      </c>
      <c r="D73" s="61">
        <v>0.5265</v>
      </c>
      <c r="E73" s="61">
        <v>0.426</v>
      </c>
      <c r="F73" s="56">
        <v>0.5229</v>
      </c>
      <c r="G73" s="56">
        <v>0.3886</v>
      </c>
      <c r="H73" s="60"/>
      <c r="I73" s="60"/>
      <c r="J73" s="60"/>
      <c r="K73" s="60"/>
      <c r="L73" s="60"/>
      <c r="M73" s="60"/>
    </row>
    <row r="74" spans="1:7" ht="15">
      <c r="A74" s="54">
        <v>87</v>
      </c>
      <c r="B74" s="68">
        <v>0.5044</v>
      </c>
      <c r="C74" s="68">
        <v>0.4104</v>
      </c>
      <c r="D74" s="61">
        <v>0.5071</v>
      </c>
      <c r="E74" s="61">
        <v>0.405</v>
      </c>
      <c r="F74" s="56">
        <v>0.5037</v>
      </c>
      <c r="G74" s="56">
        <v>0.3676</v>
      </c>
    </row>
    <row r="75" spans="1:7" ht="15">
      <c r="A75" s="54">
        <v>88</v>
      </c>
      <c r="B75" s="68">
        <v>0.4845</v>
      </c>
      <c r="C75" s="68">
        <v>0.3885</v>
      </c>
      <c r="D75" s="61">
        <v>0.4871</v>
      </c>
      <c r="E75" s="61">
        <v>0.3832</v>
      </c>
      <c r="F75" s="56">
        <v>0.4838</v>
      </c>
      <c r="G75" s="56">
        <v>0.3458</v>
      </c>
    </row>
    <row r="76" spans="1:7" ht="15">
      <c r="A76" s="54">
        <v>89</v>
      </c>
      <c r="B76" s="68">
        <v>0.4638</v>
      </c>
      <c r="C76" s="68">
        <v>0.3658</v>
      </c>
      <c r="D76" s="61">
        <v>0.4664</v>
      </c>
      <c r="E76" s="61">
        <v>0.3606</v>
      </c>
      <c r="F76" s="56">
        <v>0.4632</v>
      </c>
      <c r="G76" s="56">
        <v>0.3232</v>
      </c>
    </row>
    <row r="77" spans="1:7" ht="15">
      <c r="A77" s="54">
        <v>90</v>
      </c>
      <c r="B77" s="69">
        <v>0.4424</v>
      </c>
      <c r="C77" s="69">
        <v>0.3424</v>
      </c>
      <c r="D77" s="62">
        <v>0.4449</v>
      </c>
      <c r="E77" s="62">
        <v>0.3372</v>
      </c>
      <c r="F77" s="56">
        <v>0.4419</v>
      </c>
      <c r="G77" s="56">
        <v>0.2998</v>
      </c>
    </row>
    <row r="78" spans="1:14" ht="15">
      <c r="A78" s="54">
        <v>91</v>
      </c>
      <c r="B78" s="68">
        <v>0.4204</v>
      </c>
      <c r="C78" s="68">
        <v>0.3181</v>
      </c>
      <c r="D78" s="61">
        <v>0.4228</v>
      </c>
      <c r="E78" s="61">
        <v>0.313</v>
      </c>
      <c r="F78" s="56">
        <v>0.4198</v>
      </c>
      <c r="G78" s="56">
        <v>0.2756</v>
      </c>
      <c r="H78" s="60"/>
      <c r="I78" s="60"/>
      <c r="J78" s="60"/>
      <c r="K78" s="60"/>
      <c r="L78" s="60"/>
      <c r="M78" s="60"/>
      <c r="N78" s="60"/>
    </row>
    <row r="79" spans="1:7" ht="15">
      <c r="A79" s="54">
        <v>92</v>
      </c>
      <c r="B79" s="68">
        <v>0.3976</v>
      </c>
      <c r="C79" s="68">
        <v>0.2931</v>
      </c>
      <c r="D79" s="61">
        <v>0.4</v>
      </c>
      <c r="E79" s="61">
        <v>0.288</v>
      </c>
      <c r="F79" s="56">
        <v>0.3971</v>
      </c>
      <c r="G79" s="56">
        <v>0.2507</v>
      </c>
    </row>
    <row r="80" spans="1:7" ht="15">
      <c r="A80" s="54">
        <v>93</v>
      </c>
      <c r="B80" s="68">
        <v>0.3742</v>
      </c>
      <c r="C80" s="68">
        <v>0.2672</v>
      </c>
      <c r="D80" s="61">
        <v>0.3764</v>
      </c>
      <c r="E80" s="61">
        <v>0.2622</v>
      </c>
      <c r="F80" s="56">
        <v>0.3737</v>
      </c>
      <c r="G80" s="56">
        <v>0.225</v>
      </c>
    </row>
    <row r="81" spans="1:7" ht="15">
      <c r="A81" s="54">
        <v>94</v>
      </c>
      <c r="B81" s="68">
        <v>0.35</v>
      </c>
      <c r="C81" s="68">
        <v>0.2405</v>
      </c>
      <c r="D81" s="61">
        <v>0.3522</v>
      </c>
      <c r="E81" s="61">
        <v>0.2356</v>
      </c>
      <c r="F81" s="56">
        <v>0.3496</v>
      </c>
      <c r="G81" s="56">
        <v>0.1985</v>
      </c>
    </row>
    <row r="82" spans="1:7" ht="15">
      <c r="A82" s="54">
        <v>95</v>
      </c>
      <c r="B82" s="69">
        <v>0.3251</v>
      </c>
      <c r="C82" s="69">
        <v>0.2131</v>
      </c>
      <c r="D82" s="62">
        <v>0.3273</v>
      </c>
      <c r="E82" s="62">
        <v>0.2082</v>
      </c>
      <c r="F82" s="56">
        <v>0.3248</v>
      </c>
      <c r="G82" s="56">
        <v>0.1712</v>
      </c>
    </row>
    <row r="83" spans="1:8" ht="15">
      <c r="A83" s="54">
        <v>96</v>
      </c>
      <c r="B83" s="68">
        <v>0.2996</v>
      </c>
      <c r="C83" s="68">
        <v>0.1848</v>
      </c>
      <c r="D83" s="61">
        <v>0.3017</v>
      </c>
      <c r="E83" s="61">
        <v>0.18</v>
      </c>
      <c r="F83" s="56">
        <v>0.2992</v>
      </c>
      <c r="G83" s="56">
        <v>0.1431</v>
      </c>
      <c r="H83" s="60"/>
    </row>
    <row r="84" spans="1:7" ht="15">
      <c r="A84" s="54">
        <v>97</v>
      </c>
      <c r="B84" s="68">
        <v>0.2733</v>
      </c>
      <c r="C84" s="68">
        <v>0.1558</v>
      </c>
      <c r="D84" s="61">
        <v>0.2753</v>
      </c>
      <c r="E84" s="61">
        <v>0.151</v>
      </c>
      <c r="F84" s="56">
        <v>0.273</v>
      </c>
      <c r="G84" s="56">
        <v>0.1143</v>
      </c>
    </row>
    <row r="85" spans="1:7" ht="15">
      <c r="A85" s="54">
        <v>98</v>
      </c>
      <c r="B85" s="68">
        <v>0.2464</v>
      </c>
      <c r="C85" s="68">
        <v>0.1259</v>
      </c>
      <c r="D85" s="61">
        <v>0.2483</v>
      </c>
      <c r="E85" s="61">
        <v>0.1212</v>
      </c>
      <c r="F85" s="56">
        <v>0.2461</v>
      </c>
      <c r="G85" s="56">
        <v>0.0847</v>
      </c>
    </row>
    <row r="86" spans="1:7" ht="15">
      <c r="A86" s="54">
        <v>99</v>
      </c>
      <c r="B86" s="68">
        <v>0.2187</v>
      </c>
      <c r="C86" s="68">
        <v>0.0952</v>
      </c>
      <c r="D86" s="61">
        <v>0.2206</v>
      </c>
      <c r="E86" s="61">
        <v>0.0906</v>
      </c>
      <c r="F86" s="56">
        <v>0.2185</v>
      </c>
      <c r="G86" s="56">
        <v>0.0543</v>
      </c>
    </row>
    <row r="87" spans="1:7" ht="15">
      <c r="A87" s="54">
        <v>100</v>
      </c>
      <c r="B87" s="69">
        <v>0.1903</v>
      </c>
      <c r="C87" s="69">
        <v>0.0638</v>
      </c>
      <c r="D87" s="62">
        <v>0.1921</v>
      </c>
      <c r="E87" s="62">
        <v>0.0592</v>
      </c>
      <c r="F87" s="56">
        <v>0.1902</v>
      </c>
      <c r="G87" s="56">
        <v>0.0231</v>
      </c>
    </row>
    <row r="88" ht="15">
      <c r="C88" s="54">
        <v>0.0638</v>
      </c>
    </row>
  </sheetData>
  <sheetProtection selectLockedCells="1" selectUnlockedCells="1"/>
  <mergeCells count="6">
    <mergeCell ref="D1:E1"/>
    <mergeCell ref="F1:G1"/>
    <mergeCell ref="D2:E2"/>
    <mergeCell ref="F2:G2"/>
    <mergeCell ref="B1:C1"/>
    <mergeCell ref="B2:C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421875" defaultRowHeight="15"/>
  <cols>
    <col min="6" max="6" width="16.281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:B16384"/>
    </sheetView>
  </sheetViews>
  <sheetFormatPr defaultColWidth="11.421875" defaultRowHeight="15"/>
  <cols>
    <col min="2" max="2" width="18.28125" style="0" bestFit="1" customWidth="1"/>
    <col min="4" max="4" width="50.00390625" style="0" bestFit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2021-01-15T09:23:39Z</dcterms:created>
  <dcterms:modified xsi:type="dcterms:W3CDTF">2021-01-15T09:27:06Z</dcterms:modified>
  <cp:category/>
  <cp:version/>
  <cp:contentType/>
  <cp:contentStatus/>
</cp:coreProperties>
</file>